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090"/>
  </bookViews>
  <sheets>
    <sheet name="机械工程" sheetId="1" r:id="rId1"/>
    <sheet name="机械" sheetId="5" r:id="rId2"/>
    <sheet name="机械非全" sheetId="8" r:id="rId3"/>
    <sheet name="安全科学与工程" sheetId="6" r:id="rId4"/>
    <sheet name="资源环境" sheetId="7" r:id="rId5"/>
  </sheets>
  <externalReferences>
    <externalReference r:id="rId6"/>
  </externalReferences>
  <calcPr calcId="144525"/>
</workbook>
</file>

<file path=xl/sharedStrings.xml><?xml version="1.0" encoding="utf-8"?>
<sst xmlns="http://schemas.openxmlformats.org/spreadsheetml/2006/main" count="602" uniqueCount="379">
  <si>
    <t>中国石油大学（华东）</t>
  </si>
  <si>
    <t>2021年硕士研究生复试及拟录取公示</t>
  </si>
  <si>
    <t>专业：机械工程（080200）</t>
  </si>
  <si>
    <t>序号</t>
  </si>
  <si>
    <t>考生编号</t>
  </si>
  <si>
    <t>姓名</t>
  </si>
  <si>
    <t>初试
总分</t>
  </si>
  <si>
    <t>专业课
成绩</t>
  </si>
  <si>
    <t>英语环节</t>
  </si>
  <si>
    <t xml:space="preserve">综合能力 </t>
  </si>
  <si>
    <t>复试
总成绩</t>
  </si>
  <si>
    <t>总成绩</t>
  </si>
  <si>
    <t>备注</t>
  </si>
  <si>
    <t>104251540001975</t>
  </si>
  <si>
    <t>张宗源</t>
  </si>
  <si>
    <t>拟录取</t>
  </si>
  <si>
    <t>104251540001855</t>
  </si>
  <si>
    <t>单恩光</t>
  </si>
  <si>
    <t>104251540001879</t>
  </si>
  <si>
    <t>张旭</t>
  </si>
  <si>
    <t>104251540006065</t>
  </si>
  <si>
    <t>秦浩</t>
  </si>
  <si>
    <t>104251540001861</t>
  </si>
  <si>
    <t>刘德昊</t>
  </si>
  <si>
    <t>104251540008078</t>
  </si>
  <si>
    <t>蒿汉青</t>
  </si>
  <si>
    <t>104251540005363</t>
  </si>
  <si>
    <t>史学伟</t>
  </si>
  <si>
    <t>104251540001866</t>
  </si>
  <si>
    <t>陈钦禹</t>
  </si>
  <si>
    <t>104251540001852</t>
  </si>
  <si>
    <t>张际平</t>
  </si>
  <si>
    <t>104251540006305</t>
  </si>
  <si>
    <t>赵正阳</t>
  </si>
  <si>
    <t>104251540005763</t>
  </si>
  <si>
    <t>王怀鑫</t>
  </si>
  <si>
    <t>104251540007259</t>
  </si>
  <si>
    <t>王青翔</t>
  </si>
  <si>
    <t>104251540001862</t>
  </si>
  <si>
    <t>张洪煜</t>
  </si>
  <si>
    <t>104251540001976</t>
  </si>
  <si>
    <t>刘荣华</t>
  </si>
  <si>
    <t>104251540006307</t>
  </si>
  <si>
    <t>宋世良</t>
  </si>
  <si>
    <t>104251540003524</t>
  </si>
  <si>
    <t>曹书周</t>
  </si>
  <si>
    <t>104251540001971</t>
  </si>
  <si>
    <t>甘振威</t>
  </si>
  <si>
    <t>104251540001853</t>
  </si>
  <si>
    <t>刘卓</t>
  </si>
  <si>
    <t>104251540006901</t>
  </si>
  <si>
    <t>韩大浩</t>
  </si>
  <si>
    <t>104251540001973</t>
  </si>
  <si>
    <t>周晶玉</t>
  </si>
  <si>
    <t>104251540001873</t>
  </si>
  <si>
    <t>卞旭东</t>
  </si>
  <si>
    <t>104251540003525</t>
  </si>
  <si>
    <t>刘光昆</t>
  </si>
  <si>
    <t>104251540001867</t>
  </si>
  <si>
    <t>边孝杰</t>
  </si>
  <si>
    <t>候补</t>
  </si>
  <si>
    <t>104251540001868</t>
  </si>
  <si>
    <t>孙雪</t>
  </si>
  <si>
    <t>104251540004164</t>
  </si>
  <si>
    <t>张馨月</t>
  </si>
  <si>
    <t>104251540001854</t>
  </si>
  <si>
    <t>卞嘉伟</t>
  </si>
  <si>
    <t xml:space="preserve">2021年硕士研究生复试及拟录取公示 </t>
  </si>
  <si>
    <t>专业：机械（0855）</t>
  </si>
  <si>
    <t>104251540006903</t>
  </si>
  <si>
    <t>石念岭</t>
  </si>
  <si>
    <t>104251540001917</t>
  </si>
  <si>
    <t>顾学斌</t>
  </si>
  <si>
    <t>104251540001900</t>
  </si>
  <si>
    <t>王志勇</t>
  </si>
  <si>
    <t>104251540001920</t>
  </si>
  <si>
    <t>葛家旺</t>
  </si>
  <si>
    <t>104251540001939</t>
  </si>
  <si>
    <t>王志仁</t>
  </si>
  <si>
    <t>104251540001963</t>
  </si>
  <si>
    <t>李志顺</t>
  </si>
  <si>
    <t>104251540005369</t>
  </si>
  <si>
    <t>吴玉鹏</t>
  </si>
  <si>
    <t>104251540004955</t>
  </si>
  <si>
    <t>郭皓宇</t>
  </si>
  <si>
    <t>104251540001903</t>
  </si>
  <si>
    <t>张维家</t>
  </si>
  <si>
    <t>104251540002001</t>
  </si>
  <si>
    <t>荣光强</t>
  </si>
  <si>
    <t>104251540006310</t>
  </si>
  <si>
    <t>胡长淼</t>
  </si>
  <si>
    <t>104251540001922</t>
  </si>
  <si>
    <t>滕祥杰</t>
  </si>
  <si>
    <t>104251540001956</t>
  </si>
  <si>
    <t>吴昊</t>
  </si>
  <si>
    <t>104251540006318</t>
  </si>
  <si>
    <t>冯宗鹏</t>
  </si>
  <si>
    <t>104251540001957</t>
  </si>
  <si>
    <t>方豪</t>
  </si>
  <si>
    <t>104251540001947</t>
  </si>
  <si>
    <t>王宁</t>
  </si>
  <si>
    <t>104251540001962</t>
  </si>
  <si>
    <t>陈亚宁</t>
  </si>
  <si>
    <t>104251540004946</t>
  </si>
  <si>
    <t>石昆三</t>
  </si>
  <si>
    <t>104251540001964</t>
  </si>
  <si>
    <t>庄旭辉</t>
  </si>
  <si>
    <t>104251540001896</t>
  </si>
  <si>
    <t>颜伟</t>
  </si>
  <si>
    <t>104251540001955</t>
  </si>
  <si>
    <t>陈怀远</t>
  </si>
  <si>
    <t>104251540001911</t>
  </si>
  <si>
    <t>车顺顺</t>
  </si>
  <si>
    <t>104251540007444</t>
  </si>
  <si>
    <t>闫嘉琦</t>
  </si>
  <si>
    <t>104251540002018</t>
  </si>
  <si>
    <t>韩树栋</t>
  </si>
  <si>
    <t>104251540002000</t>
  </si>
  <si>
    <t>刘炯志</t>
  </si>
  <si>
    <t>104251540001919</t>
  </si>
  <si>
    <t>李文川</t>
  </si>
  <si>
    <t>104251540001899</t>
  </si>
  <si>
    <t>陈兴佩</t>
  </si>
  <si>
    <t>104251540002010</t>
  </si>
  <si>
    <t>周海涛</t>
  </si>
  <si>
    <t>104251540005377</t>
  </si>
  <si>
    <t>李晨</t>
  </si>
  <si>
    <t>104251540001908</t>
  </si>
  <si>
    <t>刘雨</t>
  </si>
  <si>
    <t>104251540001991</t>
  </si>
  <si>
    <t>刘潇</t>
  </si>
  <si>
    <t>104251540005768</t>
  </si>
  <si>
    <t>任豪成</t>
  </si>
  <si>
    <t>104251540006066</t>
  </si>
  <si>
    <t>范勇</t>
  </si>
  <si>
    <t>104251540001960</t>
  </si>
  <si>
    <t>崔颖</t>
  </si>
  <si>
    <t>104251540001989</t>
  </si>
  <si>
    <t>杨风然</t>
  </si>
  <si>
    <t>104251540004967</t>
  </si>
  <si>
    <t>王本豪</t>
  </si>
  <si>
    <t>104251540002013</t>
  </si>
  <si>
    <t>王本升</t>
  </si>
  <si>
    <t>104251540004960</t>
  </si>
  <si>
    <t>郑紫薇</t>
  </si>
  <si>
    <t>104251540001959</t>
  </si>
  <si>
    <t>王运才</t>
  </si>
  <si>
    <t>104251540005370</t>
  </si>
  <si>
    <t>孙友福</t>
  </si>
  <si>
    <t>104251540001946</t>
  </si>
  <si>
    <t>曹港澳</t>
  </si>
  <si>
    <t>104251540001965</t>
  </si>
  <si>
    <t>刘博</t>
  </si>
  <si>
    <t>104251540001983</t>
  </si>
  <si>
    <t>王汉</t>
  </si>
  <si>
    <t>104251540002005</t>
  </si>
  <si>
    <t>孙浩</t>
  </si>
  <si>
    <t>104251540006314</t>
  </si>
  <si>
    <t>张国良</t>
  </si>
  <si>
    <t>104251540004948</t>
  </si>
  <si>
    <t>王延浩</t>
  </si>
  <si>
    <t>104251540004965</t>
  </si>
  <si>
    <t>李广鑫</t>
  </si>
  <si>
    <t>104251540001884</t>
  </si>
  <si>
    <t>张同同</t>
  </si>
  <si>
    <t>104251540002019</t>
  </si>
  <si>
    <t>吴迪</t>
  </si>
  <si>
    <t>104251540007500</t>
  </si>
  <si>
    <t>鞠小龙</t>
  </si>
  <si>
    <t>104251540003538</t>
  </si>
  <si>
    <t>隋同航</t>
  </si>
  <si>
    <t>104251540001889</t>
  </si>
  <si>
    <t>张强</t>
  </si>
  <si>
    <t>104251540001943</t>
  </si>
  <si>
    <t>韩忠昊</t>
  </si>
  <si>
    <t>104251540001961</t>
  </si>
  <si>
    <t>胡晓宇</t>
  </si>
  <si>
    <t>104251540001883</t>
  </si>
  <si>
    <t>王继德</t>
  </si>
  <si>
    <t>104251540001936</t>
  </si>
  <si>
    <t>张乃超</t>
  </si>
  <si>
    <t>104251540004963</t>
  </si>
  <si>
    <t>李万哲</t>
  </si>
  <si>
    <t>104251540007474</t>
  </si>
  <si>
    <t>邦蒙良</t>
  </si>
  <si>
    <t>104251540001996</t>
  </si>
  <si>
    <t>吕康蕾</t>
  </si>
  <si>
    <t>104251540004947</t>
  </si>
  <si>
    <t>李韶康</t>
  </si>
  <si>
    <t>104251540008088</t>
  </si>
  <si>
    <t>董邦严</t>
  </si>
  <si>
    <t>104251540001937</t>
  </si>
  <si>
    <t>高壮</t>
  </si>
  <si>
    <t>104251540001933</t>
  </si>
  <si>
    <t>陈琦</t>
  </si>
  <si>
    <t>104251540003535</t>
  </si>
  <si>
    <t>韩东岳</t>
  </si>
  <si>
    <t>104251540006793</t>
  </si>
  <si>
    <t>孔莉莉</t>
  </si>
  <si>
    <t>104251540006313</t>
  </si>
  <si>
    <t>左连磊</t>
  </si>
  <si>
    <t>104251540003541</t>
  </si>
  <si>
    <t>葛城才</t>
  </si>
  <si>
    <t>104251540008161</t>
  </si>
  <si>
    <t>邱宏远</t>
  </si>
  <si>
    <t>104251540001944</t>
  </si>
  <si>
    <t>王宏镐</t>
  </si>
  <si>
    <t>104251540004958</t>
  </si>
  <si>
    <t>李嘉</t>
  </si>
  <si>
    <t>104251540003554</t>
  </si>
  <si>
    <t>张晏铭</t>
  </si>
  <si>
    <t>104251540004166</t>
  </si>
  <si>
    <t>赵青</t>
  </si>
  <si>
    <t>104251540001984</t>
  </si>
  <si>
    <t>张兆瑞</t>
  </si>
  <si>
    <t>104251540001948</t>
  </si>
  <si>
    <t>王瑞琦</t>
  </si>
  <si>
    <t>104251540006067</t>
  </si>
  <si>
    <t>史文理</t>
  </si>
  <si>
    <t>104251540002009</t>
  </si>
  <si>
    <t>张明霞</t>
  </si>
  <si>
    <t>104251540004952</t>
  </si>
  <si>
    <t>刘雪生</t>
  </si>
  <si>
    <t>104251540008350</t>
  </si>
  <si>
    <t>陈旭辉</t>
  </si>
  <si>
    <t>104251540004647</t>
  </si>
  <si>
    <t>周文俊</t>
  </si>
  <si>
    <t>104251540002017</t>
  </si>
  <si>
    <t>吕玉斌</t>
  </si>
  <si>
    <t>104251540007215</t>
  </si>
  <si>
    <t>白凯</t>
  </si>
  <si>
    <t>104251540003543</t>
  </si>
  <si>
    <t>杨志康</t>
  </si>
  <si>
    <t>104251540003557</t>
  </si>
  <si>
    <t>侯国建</t>
  </si>
  <si>
    <t>104251540001916</t>
  </si>
  <si>
    <t>王涛</t>
  </si>
  <si>
    <t>104251540002002</t>
  </si>
  <si>
    <t>孙凯</t>
  </si>
  <si>
    <t>104251540002006</t>
  </si>
  <si>
    <t>鲁强强</t>
  </si>
  <si>
    <t>104251540001924</t>
  </si>
  <si>
    <t>刘朝伟</t>
  </si>
  <si>
    <t>104251540001931</t>
  </si>
  <si>
    <t>刘宁波</t>
  </si>
  <si>
    <t>104251540006902</t>
  </si>
  <si>
    <t>郝亚豪</t>
  </si>
  <si>
    <t>104251540004964</t>
  </si>
  <si>
    <t>王金山</t>
  </si>
  <si>
    <t>104251540007608</t>
  </si>
  <si>
    <t>李澳</t>
  </si>
  <si>
    <t>104251540008311</t>
  </si>
  <si>
    <t>刘瑞华</t>
  </si>
  <si>
    <t>104251540006614</t>
  </si>
  <si>
    <t>孙瑞彤</t>
  </si>
  <si>
    <t>104251540004966</t>
  </si>
  <si>
    <t>纪学成</t>
  </si>
  <si>
    <t>104251540001942</t>
  </si>
  <si>
    <t>孙珂</t>
  </si>
  <si>
    <t>104251540003544</t>
  </si>
  <si>
    <t>田兴辉</t>
  </si>
  <si>
    <t>104251540001888</t>
  </si>
  <si>
    <t>彭伟禹</t>
  </si>
  <si>
    <t>104251540008558</t>
  </si>
  <si>
    <t>王振东</t>
  </si>
  <si>
    <t>104251540001966</t>
  </si>
  <si>
    <t>刘凯希</t>
  </si>
  <si>
    <t>104251540001967</t>
  </si>
  <si>
    <t>李良平</t>
  </si>
  <si>
    <t>104251540001968</t>
  </si>
  <si>
    <t>孔繁强</t>
  </si>
  <si>
    <t>专业：安全科学与工程（083700）</t>
  </si>
  <si>
    <t>104251540002031</t>
  </si>
  <si>
    <t>张照腾</t>
  </si>
  <si>
    <t>104251540002028</t>
  </si>
  <si>
    <t>赵恒乐</t>
  </si>
  <si>
    <t>104251540002023</t>
  </si>
  <si>
    <t>李昱东</t>
  </si>
  <si>
    <t>104251540002021</t>
  </si>
  <si>
    <t>张玉彬</t>
  </si>
  <si>
    <t>104251540002024</t>
  </si>
  <si>
    <t>邓子健</t>
  </si>
  <si>
    <t>104251540002029</t>
  </si>
  <si>
    <t>王文奥</t>
  </si>
  <si>
    <t>104251540002030</t>
  </si>
  <si>
    <t>孙雨溪</t>
  </si>
  <si>
    <t>104251540002026</t>
  </si>
  <si>
    <t>于越洋</t>
  </si>
  <si>
    <t>104251540002025</t>
  </si>
  <si>
    <t>鞠松霖</t>
  </si>
  <si>
    <t>104251540005771</t>
  </si>
  <si>
    <t>左鸿谔</t>
  </si>
  <si>
    <t>104251540004972</t>
  </si>
  <si>
    <t>慕慧栋</t>
  </si>
  <si>
    <t>专业：资源环境与工程（0857）</t>
  </si>
  <si>
    <t>104251540007195</t>
  </si>
  <si>
    <t>石家明</t>
  </si>
  <si>
    <t xml:space="preserve"> 拟录取</t>
  </si>
  <si>
    <t>104251540008071</t>
  </si>
  <si>
    <t>钱小圆</t>
  </si>
  <si>
    <t>104251540008643</t>
  </si>
  <si>
    <t>李文超</t>
  </si>
  <si>
    <t>104251540007846</t>
  </si>
  <si>
    <t>于溪芮</t>
  </si>
  <si>
    <t>104251540002044</t>
  </si>
  <si>
    <t>薄宇庚</t>
  </si>
  <si>
    <t>104251540002048</t>
  </si>
  <si>
    <t>孟晓璇</t>
  </si>
  <si>
    <t>104251540002034</t>
  </si>
  <si>
    <t>王正辉</t>
  </si>
  <si>
    <t>104251540002053</t>
  </si>
  <si>
    <t>齐涛</t>
  </si>
  <si>
    <t>104251540002047</t>
  </si>
  <si>
    <t>杨舒博</t>
  </si>
  <si>
    <t>104251540005381</t>
  </si>
  <si>
    <t>孙宇</t>
  </si>
  <si>
    <t>104251540002038</t>
  </si>
  <si>
    <t>刘埕锋</t>
  </si>
  <si>
    <t>104251540007388</t>
  </si>
  <si>
    <t>张玉倩</t>
  </si>
  <si>
    <t>104251540006068</t>
  </si>
  <si>
    <t>徐丽娟</t>
  </si>
  <si>
    <t>104251540002045</t>
  </si>
  <si>
    <t>崔梦波</t>
  </si>
  <si>
    <t>104251540008054</t>
  </si>
  <si>
    <t>刘欢</t>
  </si>
  <si>
    <t>104251540006905</t>
  </si>
  <si>
    <t>李凯</t>
  </si>
  <si>
    <t>104251540008483</t>
  </si>
  <si>
    <t>黄佳伟</t>
  </si>
  <si>
    <t>104251540002057</t>
  </si>
  <si>
    <t>冷艺辰</t>
  </si>
  <si>
    <t>104251540007271</t>
  </si>
  <si>
    <t>吴志生</t>
  </si>
  <si>
    <t>104251540002054</t>
  </si>
  <si>
    <t>王旭</t>
  </si>
  <si>
    <t>104251540002060</t>
  </si>
  <si>
    <t>张琪</t>
  </si>
  <si>
    <t>104251540007028</t>
  </si>
  <si>
    <t>关金月</t>
  </si>
  <si>
    <t>104251540008275</t>
  </si>
  <si>
    <t>宋小帅</t>
  </si>
  <si>
    <t>104251540002046</t>
  </si>
  <si>
    <t>刘鲁坦</t>
  </si>
  <si>
    <t>104251540007688</t>
  </si>
  <si>
    <t>王琛</t>
  </si>
  <si>
    <t>104251540005775</t>
  </si>
  <si>
    <t>张贺</t>
  </si>
  <si>
    <t>104251540007637</t>
  </si>
  <si>
    <t>王淇</t>
  </si>
  <si>
    <t>104251540002052</t>
  </si>
  <si>
    <t>刘元琦</t>
  </si>
  <si>
    <t>104251540002059</t>
  </si>
  <si>
    <t>徐月</t>
  </si>
  <si>
    <t>104251540002041</t>
  </si>
  <si>
    <t>殷翱文</t>
  </si>
  <si>
    <t>104251540002056</t>
  </si>
  <si>
    <t>王胤杰</t>
  </si>
  <si>
    <t>104251540008396</t>
  </si>
  <si>
    <t>单苗苗</t>
  </si>
  <si>
    <t>104251540007154</t>
  </si>
  <si>
    <t>王昊灿</t>
  </si>
  <si>
    <t>104251540002035</t>
  </si>
  <si>
    <t>魏元胜</t>
  </si>
  <si>
    <t>104251540007543</t>
  </si>
  <si>
    <t>杜澳宇</t>
  </si>
  <si>
    <t>104251540002055</t>
  </si>
  <si>
    <t>李鑫鹏</t>
  </si>
  <si>
    <t>104251540002058</t>
  </si>
  <si>
    <t>张纪扬</t>
  </si>
  <si>
    <t>104251540007389</t>
  </si>
  <si>
    <t>李婕</t>
  </si>
  <si>
    <t>104251540002037</t>
  </si>
  <si>
    <t>张桓</t>
  </si>
  <si>
    <t>104251540007667</t>
  </si>
  <si>
    <t>赵昕宇</t>
  </si>
  <si>
    <t>104251540002032</t>
  </si>
  <si>
    <t>叶勒拜·哈里别克</t>
  </si>
  <si>
    <t>（少干）拟录取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</si>
</sst>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  <numFmt numFmtId="177" formatCode="0_ "/>
  </numFmts>
  <fonts count="30">
    <font>
      <sz val="11"/>
      <color theme="1"/>
      <name val="宋体"/>
      <charset val="134"/>
      <scheme val="minor"/>
    </font>
    <font>
      <b/>
      <sz val="16"/>
      <color theme="1"/>
      <name val="楷体_GB2312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6"/>
      <name val="楷体_GB2312"/>
      <charset val="134"/>
    </font>
    <font>
      <b/>
      <sz val="12"/>
      <name val="宋体"/>
      <charset val="134"/>
    </font>
    <font>
      <sz val="12"/>
      <color theme="1"/>
      <name val="Arial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4" fillId="24" borderId="8" applyNumberFormat="0" applyAlignment="0" applyProtection="0">
      <alignment vertical="center"/>
    </xf>
    <xf numFmtId="0" fontId="26" fillId="24" borderId="4" applyNumberFormat="0" applyAlignment="0" applyProtection="0">
      <alignment vertical="center"/>
    </xf>
    <xf numFmtId="0" fontId="25" fillId="25" borderId="9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0" fontId="5" fillId="2" borderId="1" xfId="0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177" fontId="6" fillId="2" borderId="1" xfId="0" applyNumberFormat="1" applyFont="1" applyFill="1" applyBorder="1" applyAlignment="1">
      <alignment horizontal="left" vertical="center"/>
    </xf>
    <xf numFmtId="176" fontId="6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76" fontId="7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0" fontId="7" fillId="2" borderId="1" xfId="0" applyFont="1" applyFill="1" applyBorder="1" applyAlignment="1"/>
    <xf numFmtId="176" fontId="3" fillId="2" borderId="1" xfId="0" applyNumberFormat="1" applyFont="1" applyFill="1" applyBorder="1" applyAlignment="1"/>
    <xf numFmtId="0" fontId="8" fillId="2" borderId="0" xfId="0" applyFont="1" applyFill="1" applyAlignment="1">
      <alignment horizontal="center"/>
    </xf>
    <xf numFmtId="176" fontId="7" fillId="2" borderId="1" xfId="0" applyNumberFormat="1" applyFont="1" applyFill="1" applyBorder="1" applyAlignment="1"/>
    <xf numFmtId="0" fontId="0" fillId="2" borderId="0" xfId="0" applyFill="1" applyBorder="1">
      <alignment vertical="center"/>
    </xf>
    <xf numFmtId="0" fontId="0" fillId="3" borderId="0" xfId="0" applyFill="1" applyBorder="1">
      <alignment vertical="center"/>
    </xf>
    <xf numFmtId="176" fontId="0" fillId="3" borderId="0" xfId="0" applyNumberForma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3" fillId="3" borderId="2" xfId="0" applyFont="1" applyFill="1" applyBorder="1" applyAlignment="1"/>
    <xf numFmtId="176" fontId="6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>
      <alignment vertical="center"/>
    </xf>
    <xf numFmtId="0" fontId="0" fillId="4" borderId="0" xfId="0" applyFill="1">
      <alignment vertical="center"/>
    </xf>
    <xf numFmtId="0" fontId="0" fillId="4" borderId="0" xfId="0" applyFill="1" applyAlignment="1">
      <alignment horizontal="center" vertical="center"/>
    </xf>
    <xf numFmtId="176" fontId="0" fillId="4" borderId="0" xfId="0" applyNumberFormat="1" applyFill="1" applyAlignment="1">
      <alignment horizontal="center" vertical="center"/>
    </xf>
    <xf numFmtId="176" fontId="0" fillId="4" borderId="0" xfId="0" applyNumberFormat="1" applyFill="1">
      <alignment vertical="center"/>
    </xf>
    <xf numFmtId="0" fontId="5" fillId="4" borderId="1" xfId="0" applyFont="1" applyFill="1" applyBorder="1" applyAlignment="1">
      <alignment horizontal="center" vertical="center"/>
    </xf>
    <xf numFmtId="177" fontId="5" fillId="4" borderId="1" xfId="0" applyNumberFormat="1" applyFont="1" applyFill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177" fontId="6" fillId="4" borderId="1" xfId="0" applyNumberFormat="1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77" fontId="2" fillId="4" borderId="1" xfId="0" applyNumberFormat="1" applyFont="1" applyFill="1" applyBorder="1" applyAlignment="1">
      <alignment horizontal="center" vertical="center" wrapText="1"/>
    </xf>
    <xf numFmtId="176" fontId="2" fillId="4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6" fillId="4" borderId="1" xfId="0" applyNumberFormat="1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>
      <alignment vertical="center"/>
    </xf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I%20XIAO\Desktop\&#36164;&#26684;&#23457;&#26597;+27\&#25104;&#32489;&#19978;&#25253;&#34920;\&#21512;\&#26426;&#19987;1&#32452;%20&#24635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成绩上报-FINAL"/>
      <sheetName val="Sheet36"/>
      <sheetName val="1-李万哲"/>
      <sheetName val="2-陈琦"/>
      <sheetName val="3-田兴辉"/>
      <sheetName val="4-刘朝伟"/>
      <sheetName val="5-陈亚宁"/>
      <sheetName val="6-张兆瑞"/>
      <sheetName val="7-王继德"/>
      <sheetName val="8-吴昊"/>
      <sheetName val="9-刘潇"/>
      <sheetName val="10-白凯"/>
      <sheetName val="11-邦蒙良"/>
      <sheetName val="12-彭伟禹"/>
      <sheetName val="13-滕祥杰"/>
      <sheetName val="14-葛城才"/>
      <sheetName val="15-刘炯志"/>
      <sheetName val="16-曹港澳"/>
      <sheetName val="17-王宁"/>
      <sheetName val="18-周文俊"/>
      <sheetName val="19-郭皓宇"/>
      <sheetName val="20-陈兴佩"/>
      <sheetName val="21-王本升"/>
      <sheetName val="22-李韶康"/>
      <sheetName val="23-陈顺顺"/>
      <sheetName val="24-范勇"/>
      <sheetName val="25-左连磊"/>
      <sheetName val="26-吕玉斌"/>
      <sheetName val="27-李晨"/>
      <sheetName val="28-李志顺"/>
      <sheetName val="29-鲁强强"/>
      <sheetName val="30-王志勇"/>
      <sheetName val="31-纪学成"/>
      <sheetName val="32-隋同航"/>
      <sheetName val="33-吴迪"/>
    </sheetNames>
    <sheetDataSet>
      <sheetData sheetId="0" refreshError="1"/>
      <sheetData sheetId="1" refreshError="1"/>
      <sheetData sheetId="2" refreshError="1"/>
      <sheetData sheetId="3" refreshError="1">
        <row r="8">
          <cell r="G8">
            <v>83.8</v>
          </cell>
        </row>
        <row r="9">
          <cell r="G9">
            <v>87.6</v>
          </cell>
        </row>
        <row r="10">
          <cell r="G10">
            <v>84.6</v>
          </cell>
        </row>
        <row r="12">
          <cell r="B12">
            <v>85.72</v>
          </cell>
        </row>
      </sheetData>
      <sheetData sheetId="4" refreshError="1">
        <row r="2">
          <cell r="G2">
            <v>75.8</v>
          </cell>
        </row>
        <row r="3">
          <cell r="G3">
            <v>75.2</v>
          </cell>
        </row>
        <row r="4">
          <cell r="G4">
            <v>74.6</v>
          </cell>
        </row>
        <row r="6">
          <cell r="B6">
            <v>74.96</v>
          </cell>
        </row>
      </sheetData>
      <sheetData sheetId="5" refreshError="1">
        <row r="2">
          <cell r="G2">
            <v>85.4</v>
          </cell>
        </row>
        <row r="3">
          <cell r="G3">
            <v>83</v>
          </cell>
        </row>
        <row r="4">
          <cell r="G4">
            <v>85.4</v>
          </cell>
        </row>
        <row r="6">
          <cell r="B6">
            <v>84.44</v>
          </cell>
        </row>
      </sheetData>
      <sheetData sheetId="6" refreshError="1">
        <row r="2">
          <cell r="G2">
            <v>82.4</v>
          </cell>
        </row>
        <row r="3">
          <cell r="G3">
            <v>86.8</v>
          </cell>
        </row>
        <row r="4">
          <cell r="G4">
            <v>85.2</v>
          </cell>
        </row>
        <row r="6">
          <cell r="B6">
            <v>85.56</v>
          </cell>
        </row>
      </sheetData>
      <sheetData sheetId="7" refreshError="1">
        <row r="2">
          <cell r="G2">
            <v>83.8</v>
          </cell>
        </row>
        <row r="3">
          <cell r="G3">
            <v>86.2</v>
          </cell>
        </row>
        <row r="4">
          <cell r="G4">
            <v>84.4</v>
          </cell>
        </row>
        <row r="6">
          <cell r="B6">
            <v>85.06</v>
          </cell>
        </row>
      </sheetData>
      <sheetData sheetId="8" refreshError="1">
        <row r="2">
          <cell r="G2">
            <v>78.4</v>
          </cell>
        </row>
        <row r="3">
          <cell r="G3">
            <v>82</v>
          </cell>
        </row>
        <row r="4">
          <cell r="G4">
            <v>79.8</v>
          </cell>
        </row>
        <row r="6">
          <cell r="B6">
            <v>80.54</v>
          </cell>
        </row>
      </sheetData>
      <sheetData sheetId="9" refreshError="1">
        <row r="2">
          <cell r="G2">
            <v>86</v>
          </cell>
        </row>
        <row r="3">
          <cell r="G3">
            <v>86.6</v>
          </cell>
        </row>
        <row r="4">
          <cell r="G4">
            <v>84.8</v>
          </cell>
        </row>
        <row r="6">
          <cell r="B6">
            <v>85.64</v>
          </cell>
        </row>
      </sheetData>
      <sheetData sheetId="10" refreshError="1">
        <row r="2">
          <cell r="G2">
            <v>86</v>
          </cell>
        </row>
        <row r="3">
          <cell r="G3">
            <v>89.4</v>
          </cell>
        </row>
        <row r="4">
          <cell r="G4">
            <v>85</v>
          </cell>
        </row>
        <row r="6">
          <cell r="B6">
            <v>86.86</v>
          </cell>
        </row>
      </sheetData>
      <sheetData sheetId="11" refreshError="1">
        <row r="2">
          <cell r="G2">
            <v>77.2</v>
          </cell>
        </row>
        <row r="3">
          <cell r="G3">
            <v>85</v>
          </cell>
        </row>
        <row r="4">
          <cell r="G4">
            <v>82.6</v>
          </cell>
        </row>
        <row r="6">
          <cell r="B6">
            <v>83.02</v>
          </cell>
        </row>
      </sheetData>
      <sheetData sheetId="12" refreshError="1">
        <row r="2">
          <cell r="G2">
            <v>78</v>
          </cell>
        </row>
        <row r="3">
          <cell r="G3">
            <v>85.4</v>
          </cell>
        </row>
        <row r="4">
          <cell r="G4">
            <v>82.8</v>
          </cell>
        </row>
        <row r="6">
          <cell r="B6">
            <v>83.36</v>
          </cell>
        </row>
      </sheetData>
      <sheetData sheetId="13" refreshError="1">
        <row r="2">
          <cell r="G2">
            <v>69</v>
          </cell>
        </row>
        <row r="3">
          <cell r="G3">
            <v>70</v>
          </cell>
        </row>
        <row r="4">
          <cell r="G4">
            <v>69.8</v>
          </cell>
        </row>
        <row r="6">
          <cell r="B6">
            <v>69.8</v>
          </cell>
        </row>
      </sheetData>
      <sheetData sheetId="14" refreshError="1">
        <row r="3">
          <cell r="G3">
            <v>80.6</v>
          </cell>
        </row>
        <row r="4">
          <cell r="G4">
            <v>82.6</v>
          </cell>
        </row>
        <row r="6">
          <cell r="B6">
            <v>81.48</v>
          </cell>
        </row>
      </sheetData>
      <sheetData sheetId="15" refreshError="1">
        <row r="2">
          <cell r="G2">
            <v>84.6</v>
          </cell>
        </row>
        <row r="3">
          <cell r="G3">
            <v>84</v>
          </cell>
        </row>
        <row r="4">
          <cell r="G4">
            <v>84</v>
          </cell>
        </row>
        <row r="6">
          <cell r="B6">
            <v>84.06</v>
          </cell>
        </row>
      </sheetData>
      <sheetData sheetId="16" refreshError="1">
        <row r="2">
          <cell r="G2">
            <v>81.4</v>
          </cell>
        </row>
        <row r="3">
          <cell r="G3">
            <v>84.4</v>
          </cell>
        </row>
        <row r="4">
          <cell r="G4">
            <v>82.4</v>
          </cell>
        </row>
        <row r="6">
          <cell r="B6">
            <v>83.1</v>
          </cell>
        </row>
      </sheetData>
      <sheetData sheetId="17" refreshError="1">
        <row r="2">
          <cell r="G2">
            <v>82.6</v>
          </cell>
        </row>
        <row r="3">
          <cell r="G3">
            <v>84.2</v>
          </cell>
        </row>
        <row r="4">
          <cell r="G4">
            <v>84.8</v>
          </cell>
        </row>
        <row r="6">
          <cell r="B6">
            <v>84.34</v>
          </cell>
        </row>
      </sheetData>
      <sheetData sheetId="18" refreshError="1">
        <row r="2">
          <cell r="G2">
            <v>86.2</v>
          </cell>
        </row>
        <row r="3">
          <cell r="G3">
            <v>85</v>
          </cell>
        </row>
        <row r="4">
          <cell r="G4">
            <v>90.4</v>
          </cell>
        </row>
        <row r="6">
          <cell r="B6">
            <v>87.82</v>
          </cell>
        </row>
      </sheetData>
      <sheetData sheetId="19" refreshError="1">
        <row r="2">
          <cell r="G2">
            <v>71.6</v>
          </cell>
        </row>
        <row r="3">
          <cell r="G3">
            <v>82.8</v>
          </cell>
        </row>
        <row r="4">
          <cell r="G4">
            <v>79.6</v>
          </cell>
        </row>
        <row r="6">
          <cell r="B6">
            <v>80.08</v>
          </cell>
        </row>
      </sheetData>
      <sheetData sheetId="20" refreshError="1">
        <row r="2">
          <cell r="G2">
            <v>82.8</v>
          </cell>
        </row>
        <row r="3">
          <cell r="G3">
            <v>84.2</v>
          </cell>
        </row>
        <row r="4">
          <cell r="G4">
            <v>82.4</v>
          </cell>
        </row>
        <row r="6">
          <cell r="B6">
            <v>83.16</v>
          </cell>
        </row>
      </sheetData>
      <sheetData sheetId="21" refreshError="1">
        <row r="2">
          <cell r="G2">
            <v>79.6</v>
          </cell>
        </row>
        <row r="3">
          <cell r="G3">
            <v>83.6</v>
          </cell>
        </row>
        <row r="4">
          <cell r="G4">
            <v>90.4</v>
          </cell>
        </row>
        <row r="6">
          <cell r="B6">
            <v>86.6</v>
          </cell>
        </row>
      </sheetData>
      <sheetData sheetId="22" refreshError="1">
        <row r="2">
          <cell r="G2">
            <v>88.8</v>
          </cell>
        </row>
        <row r="3">
          <cell r="G3">
            <v>82.4</v>
          </cell>
        </row>
        <row r="4">
          <cell r="G4">
            <v>86</v>
          </cell>
        </row>
        <row r="6">
          <cell r="B6">
            <v>84.84</v>
          </cell>
        </row>
      </sheetData>
      <sheetData sheetId="23" refreshError="1">
        <row r="2">
          <cell r="G2">
            <v>83.2</v>
          </cell>
        </row>
        <row r="3">
          <cell r="G3">
            <v>89.8</v>
          </cell>
        </row>
        <row r="4">
          <cell r="G4">
            <v>88.2</v>
          </cell>
        </row>
        <row r="6">
          <cell r="B6">
            <v>88.34</v>
          </cell>
        </row>
      </sheetData>
      <sheetData sheetId="24" refreshError="1">
        <row r="2">
          <cell r="G2">
            <v>79.4</v>
          </cell>
        </row>
        <row r="3">
          <cell r="G3">
            <v>84.2</v>
          </cell>
        </row>
        <row r="4">
          <cell r="G4">
            <v>82.6</v>
          </cell>
        </row>
        <row r="6">
          <cell r="B6">
            <v>82.92</v>
          </cell>
        </row>
      </sheetData>
      <sheetData sheetId="25" refreshError="1">
        <row r="2">
          <cell r="G2">
            <v>85.2</v>
          </cell>
        </row>
        <row r="3">
          <cell r="G3">
            <v>87</v>
          </cell>
        </row>
        <row r="4">
          <cell r="G4">
            <v>83.8</v>
          </cell>
        </row>
        <row r="6">
          <cell r="B6">
            <v>85.22</v>
          </cell>
        </row>
      </sheetData>
      <sheetData sheetId="26" refreshError="1">
        <row r="2">
          <cell r="G2">
            <v>90</v>
          </cell>
        </row>
        <row r="3">
          <cell r="G3">
            <v>83.8</v>
          </cell>
        </row>
        <row r="4">
          <cell r="G4">
            <v>85.4</v>
          </cell>
        </row>
        <row r="6">
          <cell r="B6">
            <v>85.22</v>
          </cell>
        </row>
      </sheetData>
      <sheetData sheetId="27" refreshError="1">
        <row r="2">
          <cell r="G2">
            <v>84.6</v>
          </cell>
        </row>
        <row r="3">
          <cell r="G3">
            <v>80.8</v>
          </cell>
        </row>
        <row r="4">
          <cell r="G4">
            <v>82</v>
          </cell>
        </row>
        <row r="6">
          <cell r="B6">
            <v>81.78</v>
          </cell>
        </row>
      </sheetData>
      <sheetData sheetId="28" refreshError="1">
        <row r="2">
          <cell r="G2">
            <v>83.6</v>
          </cell>
        </row>
        <row r="3">
          <cell r="G3">
            <v>87.4</v>
          </cell>
        </row>
        <row r="4">
          <cell r="G4">
            <v>88.2</v>
          </cell>
        </row>
        <row r="6">
          <cell r="B6">
            <v>87.42</v>
          </cell>
        </row>
      </sheetData>
      <sheetData sheetId="29" refreshError="1">
        <row r="2">
          <cell r="G2">
            <v>88.6</v>
          </cell>
        </row>
        <row r="3">
          <cell r="G3">
            <v>91.8</v>
          </cell>
        </row>
        <row r="4">
          <cell r="G4">
            <v>91.2</v>
          </cell>
        </row>
        <row r="6">
          <cell r="B6">
            <v>91.18</v>
          </cell>
        </row>
      </sheetData>
      <sheetData sheetId="30" refreshError="1">
        <row r="2">
          <cell r="G2">
            <v>84.8</v>
          </cell>
        </row>
        <row r="3">
          <cell r="G3">
            <v>83.6</v>
          </cell>
        </row>
        <row r="4">
          <cell r="G4">
            <v>84.2</v>
          </cell>
        </row>
        <row r="6">
          <cell r="B6">
            <v>84.02</v>
          </cell>
        </row>
      </sheetData>
      <sheetData sheetId="31" refreshError="1">
        <row r="2">
          <cell r="G2">
            <v>82.6</v>
          </cell>
        </row>
        <row r="3">
          <cell r="G3">
            <v>85.4</v>
          </cell>
        </row>
        <row r="4">
          <cell r="G4">
            <v>80.8</v>
          </cell>
        </row>
        <row r="6">
          <cell r="B6">
            <v>82.82</v>
          </cell>
        </row>
      </sheetData>
      <sheetData sheetId="32" refreshError="1">
        <row r="2">
          <cell r="G2">
            <v>73</v>
          </cell>
        </row>
        <row r="3">
          <cell r="G3">
            <v>79.6</v>
          </cell>
        </row>
        <row r="4">
          <cell r="G4">
            <v>72.2</v>
          </cell>
        </row>
        <row r="6">
          <cell r="B6">
            <v>75.24</v>
          </cell>
        </row>
      </sheetData>
      <sheetData sheetId="33" refreshError="1">
        <row r="2">
          <cell r="G2">
            <v>87</v>
          </cell>
        </row>
        <row r="3">
          <cell r="G3">
            <v>79.8</v>
          </cell>
        </row>
        <row r="4">
          <cell r="G4">
            <v>81.4</v>
          </cell>
        </row>
        <row r="6">
          <cell r="B6">
            <v>81.32</v>
          </cell>
        </row>
      </sheetData>
      <sheetData sheetId="34" refreshError="1">
        <row r="2">
          <cell r="G2">
            <v>83.8</v>
          </cell>
        </row>
        <row r="3">
          <cell r="G3">
            <v>85.6</v>
          </cell>
        </row>
        <row r="4">
          <cell r="G4">
            <v>86.4</v>
          </cell>
        </row>
        <row r="6">
          <cell r="B6">
            <v>85.82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abSelected="1" workbookViewId="0">
      <selection activeCell="A2" sqref="A2:J2"/>
    </sheetView>
  </sheetViews>
  <sheetFormatPr defaultColWidth="9" defaultRowHeight="13.5"/>
  <cols>
    <col min="1" max="1" width="5.66666666666667" style="67" customWidth="1"/>
    <col min="2" max="2" width="19.75" style="67" customWidth="1"/>
    <col min="3" max="3" width="8.875" style="67" customWidth="1"/>
    <col min="4" max="4" width="7.44166666666667" style="67" customWidth="1"/>
    <col min="5" max="5" width="8" style="66" customWidth="1"/>
    <col min="6" max="6" width="5.88333333333333" style="66" customWidth="1"/>
    <col min="7" max="7" width="5.125" style="66" customWidth="1"/>
    <col min="8" max="8" width="9" style="66"/>
    <col min="9" max="9" width="8" style="68" customWidth="1"/>
    <col min="10" max="10" width="9" style="69"/>
    <col min="11" max="16384" width="9" style="66"/>
  </cols>
  <sheetData>
    <row r="1" ht="27" customHeight="1" spans="1:10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</row>
    <row r="2" ht="27" customHeight="1" spans="1:10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</row>
    <row r="3" ht="32.1" customHeight="1" spans="1:10">
      <c r="A3" s="71" t="s">
        <v>2</v>
      </c>
      <c r="B3" s="71"/>
      <c r="C3" s="71"/>
      <c r="D3" s="71"/>
      <c r="E3" s="71"/>
      <c r="F3" s="71"/>
      <c r="G3" s="71"/>
      <c r="H3" s="71"/>
      <c r="I3" s="71"/>
      <c r="J3" s="72"/>
    </row>
    <row r="4" ht="33.9" customHeight="1" spans="1:10">
      <c r="A4" s="7" t="s">
        <v>3</v>
      </c>
      <c r="B4" s="7" t="s">
        <v>4</v>
      </c>
      <c r="C4" s="7" t="s">
        <v>5</v>
      </c>
      <c r="D4" s="8" t="s">
        <v>6</v>
      </c>
      <c r="E4" s="7" t="s">
        <v>7</v>
      </c>
      <c r="F4" s="7" t="s">
        <v>8</v>
      </c>
      <c r="G4" s="8" t="s">
        <v>9</v>
      </c>
      <c r="H4" s="8" t="s">
        <v>10</v>
      </c>
      <c r="I4" s="13" t="s">
        <v>11</v>
      </c>
      <c r="J4" s="13" t="s">
        <v>12</v>
      </c>
    </row>
    <row r="5" ht="20" customHeight="1" spans="1:10">
      <c r="A5" s="63">
        <v>1</v>
      </c>
      <c r="B5" s="63" t="s">
        <v>13</v>
      </c>
      <c r="C5" s="63" t="s">
        <v>14</v>
      </c>
      <c r="D5" s="63">
        <v>389</v>
      </c>
      <c r="E5" s="63">
        <v>91</v>
      </c>
      <c r="F5" s="63">
        <v>92.8</v>
      </c>
      <c r="G5" s="63">
        <v>93</v>
      </c>
      <c r="H5" s="63">
        <v>92.18</v>
      </c>
      <c r="I5" s="64">
        <v>82.114</v>
      </c>
      <c r="J5" s="73" t="s">
        <v>15</v>
      </c>
    </row>
    <row r="6" ht="20" customHeight="1" spans="1:10">
      <c r="A6" s="63">
        <v>2</v>
      </c>
      <c r="B6" s="63" t="s">
        <v>16</v>
      </c>
      <c r="C6" s="63" t="s">
        <v>17</v>
      </c>
      <c r="D6" s="63">
        <v>373</v>
      </c>
      <c r="E6" s="63">
        <v>94.4</v>
      </c>
      <c r="F6" s="63">
        <v>74.8</v>
      </c>
      <c r="G6" s="63">
        <v>89.4</v>
      </c>
      <c r="H6" s="63">
        <v>89.94</v>
      </c>
      <c r="I6" s="64">
        <v>79.202</v>
      </c>
      <c r="J6" s="73" t="s">
        <v>15</v>
      </c>
    </row>
    <row r="7" ht="20" customHeight="1" spans="1:10">
      <c r="A7" s="63">
        <v>3</v>
      </c>
      <c r="B7" s="63" t="s">
        <v>18</v>
      </c>
      <c r="C7" s="63" t="s">
        <v>19</v>
      </c>
      <c r="D7" s="63">
        <v>358</v>
      </c>
      <c r="E7" s="63">
        <v>78.6</v>
      </c>
      <c r="F7" s="63">
        <v>82.8</v>
      </c>
      <c r="G7" s="63">
        <v>83.8</v>
      </c>
      <c r="H7" s="63">
        <v>81.62</v>
      </c>
      <c r="I7" s="64">
        <v>74.606</v>
      </c>
      <c r="J7" s="73" t="s">
        <v>15</v>
      </c>
    </row>
    <row r="8" ht="20" customHeight="1" spans="1:10">
      <c r="A8" s="63">
        <v>4</v>
      </c>
      <c r="B8" s="63" t="s">
        <v>20</v>
      </c>
      <c r="C8" s="63" t="s">
        <v>21</v>
      </c>
      <c r="D8" s="63">
        <v>378</v>
      </c>
      <c r="E8" s="63">
        <v>65.8</v>
      </c>
      <c r="F8" s="63">
        <v>74.8</v>
      </c>
      <c r="G8" s="63">
        <v>72</v>
      </c>
      <c r="H8" s="63">
        <v>69.8</v>
      </c>
      <c r="I8" s="64">
        <v>73.86</v>
      </c>
      <c r="J8" s="73" t="s">
        <v>15</v>
      </c>
    </row>
    <row r="9" ht="20" customHeight="1" spans="1:10">
      <c r="A9" s="63">
        <v>5</v>
      </c>
      <c r="B9" s="63" t="s">
        <v>22</v>
      </c>
      <c r="C9" s="63" t="s">
        <v>23</v>
      </c>
      <c r="D9" s="63">
        <v>351</v>
      </c>
      <c r="E9" s="63">
        <v>78</v>
      </c>
      <c r="F9" s="63">
        <v>78</v>
      </c>
      <c r="G9" s="63">
        <v>84</v>
      </c>
      <c r="H9" s="63">
        <v>81</v>
      </c>
      <c r="I9" s="64">
        <v>73.44</v>
      </c>
      <c r="J9" s="73" t="s">
        <v>15</v>
      </c>
    </row>
    <row r="10" ht="20" customHeight="1" spans="1:10">
      <c r="A10" s="63">
        <v>6</v>
      </c>
      <c r="B10" s="63" t="s">
        <v>24</v>
      </c>
      <c r="C10" s="63" t="s">
        <v>25</v>
      </c>
      <c r="D10" s="63">
        <v>348</v>
      </c>
      <c r="E10" s="63">
        <v>78</v>
      </c>
      <c r="F10" s="63">
        <v>82</v>
      </c>
      <c r="G10" s="63">
        <v>83</v>
      </c>
      <c r="H10" s="63">
        <v>80.9</v>
      </c>
      <c r="I10" s="64">
        <v>72.99</v>
      </c>
      <c r="J10" s="73" t="s">
        <v>15</v>
      </c>
    </row>
    <row r="11" ht="20" customHeight="1" spans="1:10">
      <c r="A11" s="63">
        <v>7</v>
      </c>
      <c r="B11" s="63" t="s">
        <v>26</v>
      </c>
      <c r="C11" s="63" t="s">
        <v>27</v>
      </c>
      <c r="D11" s="63">
        <v>346</v>
      </c>
      <c r="E11" s="63">
        <v>74</v>
      </c>
      <c r="F11" s="63">
        <v>82</v>
      </c>
      <c r="G11" s="63">
        <v>86</v>
      </c>
      <c r="H11" s="63">
        <v>80.8</v>
      </c>
      <c r="I11" s="64">
        <v>72.68</v>
      </c>
      <c r="J11" s="73" t="s">
        <v>15</v>
      </c>
    </row>
    <row r="12" ht="20" customHeight="1" spans="1:10">
      <c r="A12" s="63">
        <v>8</v>
      </c>
      <c r="B12" s="63" t="s">
        <v>28</v>
      </c>
      <c r="C12" s="63" t="s">
        <v>29</v>
      </c>
      <c r="D12" s="63">
        <v>319</v>
      </c>
      <c r="E12" s="63">
        <v>86.2</v>
      </c>
      <c r="F12" s="63">
        <v>92</v>
      </c>
      <c r="G12" s="63">
        <v>92.8</v>
      </c>
      <c r="H12" s="63">
        <v>90.08</v>
      </c>
      <c r="I12" s="64">
        <v>71.684</v>
      </c>
      <c r="J12" s="73" t="s">
        <v>15</v>
      </c>
    </row>
    <row r="13" s="66" customFormat="1" ht="20" customHeight="1" spans="1:10">
      <c r="A13" s="63">
        <v>9</v>
      </c>
      <c r="B13" s="63" t="s">
        <v>30</v>
      </c>
      <c r="C13" s="63" t="s">
        <v>31</v>
      </c>
      <c r="D13" s="63">
        <v>318</v>
      </c>
      <c r="E13" s="63">
        <v>90</v>
      </c>
      <c r="F13" s="63">
        <v>88.2</v>
      </c>
      <c r="G13" s="63">
        <v>90.8</v>
      </c>
      <c r="H13" s="63">
        <v>90.22</v>
      </c>
      <c r="I13" s="64">
        <v>71.586</v>
      </c>
      <c r="J13" s="73" t="s">
        <v>15</v>
      </c>
    </row>
    <row r="14" s="66" customFormat="1" ht="20" customHeight="1" spans="1:10">
      <c r="A14" s="63">
        <v>10</v>
      </c>
      <c r="B14" s="63" t="s">
        <v>32</v>
      </c>
      <c r="C14" s="63" t="s">
        <v>33</v>
      </c>
      <c r="D14" s="63">
        <v>336</v>
      </c>
      <c r="E14" s="63">
        <v>83.2</v>
      </c>
      <c r="F14" s="63">
        <v>81</v>
      </c>
      <c r="G14" s="63">
        <v>78.6</v>
      </c>
      <c r="H14" s="63">
        <v>80.68</v>
      </c>
      <c r="I14" s="64">
        <v>71.244</v>
      </c>
      <c r="J14" s="73" t="s">
        <v>15</v>
      </c>
    </row>
    <row r="15" ht="20" customHeight="1" spans="1:10">
      <c r="A15" s="63">
        <v>11</v>
      </c>
      <c r="B15" s="63" t="s">
        <v>34</v>
      </c>
      <c r="C15" s="63" t="s">
        <v>35</v>
      </c>
      <c r="D15" s="63">
        <v>334</v>
      </c>
      <c r="E15" s="63">
        <v>80</v>
      </c>
      <c r="F15" s="63">
        <v>84.8</v>
      </c>
      <c r="G15" s="63">
        <v>80</v>
      </c>
      <c r="H15" s="63">
        <v>80.48</v>
      </c>
      <c r="I15" s="64">
        <v>70.904</v>
      </c>
      <c r="J15" s="73" t="s">
        <v>15</v>
      </c>
    </row>
    <row r="16" ht="20" customHeight="1" spans="1:10">
      <c r="A16" s="63">
        <v>12</v>
      </c>
      <c r="B16" s="63" t="s">
        <v>36</v>
      </c>
      <c r="C16" s="63" t="s">
        <v>37</v>
      </c>
      <c r="D16" s="63">
        <v>326</v>
      </c>
      <c r="E16" s="63">
        <v>76</v>
      </c>
      <c r="F16" s="63">
        <v>87</v>
      </c>
      <c r="G16" s="63">
        <v>85</v>
      </c>
      <c r="H16" s="63">
        <v>81.6</v>
      </c>
      <c r="I16" s="64">
        <v>70.12</v>
      </c>
      <c r="J16" s="73" t="s">
        <v>15</v>
      </c>
    </row>
    <row r="17" ht="20" customHeight="1" spans="1:10">
      <c r="A17" s="63">
        <v>13</v>
      </c>
      <c r="B17" s="63" t="s">
        <v>38</v>
      </c>
      <c r="C17" s="63" t="s">
        <v>39</v>
      </c>
      <c r="D17" s="63">
        <v>322</v>
      </c>
      <c r="E17" s="63">
        <v>83.2</v>
      </c>
      <c r="F17" s="63">
        <v>79</v>
      </c>
      <c r="G17" s="63">
        <v>82.8</v>
      </c>
      <c r="H17" s="63">
        <v>82.58</v>
      </c>
      <c r="I17" s="64">
        <v>69.854</v>
      </c>
      <c r="J17" s="73" t="s">
        <v>15</v>
      </c>
    </row>
    <row r="18" ht="20" customHeight="1" spans="1:10">
      <c r="A18" s="63">
        <v>14</v>
      </c>
      <c r="B18" s="63" t="s">
        <v>40</v>
      </c>
      <c r="C18" s="63" t="s">
        <v>41</v>
      </c>
      <c r="D18" s="63">
        <v>312</v>
      </c>
      <c r="E18" s="63">
        <v>75.4</v>
      </c>
      <c r="F18" s="63">
        <v>89</v>
      </c>
      <c r="G18" s="63">
        <v>92.6</v>
      </c>
      <c r="H18" s="63">
        <v>85.36</v>
      </c>
      <c r="I18" s="64">
        <v>69.288</v>
      </c>
      <c r="J18" s="73" t="s">
        <v>15</v>
      </c>
    </row>
    <row r="19" ht="20" customHeight="1" spans="1:10">
      <c r="A19" s="63">
        <v>15</v>
      </c>
      <c r="B19" s="63" t="s">
        <v>42</v>
      </c>
      <c r="C19" s="63" t="s">
        <v>43</v>
      </c>
      <c r="D19" s="63">
        <v>321</v>
      </c>
      <c r="E19" s="63">
        <v>73.2</v>
      </c>
      <c r="F19" s="63">
        <v>89</v>
      </c>
      <c r="G19" s="63">
        <v>85.8</v>
      </c>
      <c r="H19" s="63">
        <v>81.08</v>
      </c>
      <c r="I19" s="64">
        <v>69.264</v>
      </c>
      <c r="J19" s="73" t="s">
        <v>15</v>
      </c>
    </row>
    <row r="20" ht="20" customHeight="1" spans="1:10">
      <c r="A20" s="63">
        <v>16</v>
      </c>
      <c r="B20" s="63" t="s">
        <v>44</v>
      </c>
      <c r="C20" s="63" t="s">
        <v>45</v>
      </c>
      <c r="D20" s="63">
        <v>315</v>
      </c>
      <c r="E20" s="63">
        <v>81</v>
      </c>
      <c r="F20" s="63">
        <v>90</v>
      </c>
      <c r="G20" s="63">
        <v>84</v>
      </c>
      <c r="H20" s="63">
        <v>83.4</v>
      </c>
      <c r="I20" s="64">
        <v>69.12</v>
      </c>
      <c r="J20" s="73" t="s">
        <v>15</v>
      </c>
    </row>
    <row r="21" ht="20" customHeight="1" spans="1:10">
      <c r="A21" s="63">
        <v>17</v>
      </c>
      <c r="B21" s="63" t="s">
        <v>46</v>
      </c>
      <c r="C21" s="63" t="s">
        <v>47</v>
      </c>
      <c r="D21" s="63">
        <v>312</v>
      </c>
      <c r="E21" s="63">
        <v>70</v>
      </c>
      <c r="F21" s="63">
        <v>92</v>
      </c>
      <c r="G21" s="63">
        <v>91</v>
      </c>
      <c r="H21" s="63">
        <v>82.7</v>
      </c>
      <c r="I21" s="64">
        <v>68.49</v>
      </c>
      <c r="J21" s="73" t="s">
        <v>15</v>
      </c>
    </row>
    <row r="22" ht="20" customHeight="1" spans="1:10">
      <c r="A22" s="63">
        <v>18</v>
      </c>
      <c r="B22" s="63" t="s">
        <v>48</v>
      </c>
      <c r="C22" s="63" t="s">
        <v>49</v>
      </c>
      <c r="D22" s="63">
        <v>295</v>
      </c>
      <c r="E22" s="63">
        <v>88</v>
      </c>
      <c r="F22" s="63">
        <v>85</v>
      </c>
      <c r="G22" s="63">
        <v>89</v>
      </c>
      <c r="H22" s="63">
        <v>88.2</v>
      </c>
      <c r="I22" s="64">
        <v>67.76</v>
      </c>
      <c r="J22" s="73" t="s">
        <v>15</v>
      </c>
    </row>
    <row r="23" ht="20" customHeight="1" spans="1:10">
      <c r="A23" s="63">
        <v>19</v>
      </c>
      <c r="B23" s="63" t="s">
        <v>50</v>
      </c>
      <c r="C23" s="63" t="s">
        <v>51</v>
      </c>
      <c r="D23" s="63">
        <v>300</v>
      </c>
      <c r="E23" s="63">
        <v>75.4</v>
      </c>
      <c r="F23" s="63">
        <v>89</v>
      </c>
      <c r="G23" s="63">
        <v>91.6</v>
      </c>
      <c r="H23" s="63">
        <v>84.86</v>
      </c>
      <c r="I23" s="64">
        <v>67.458</v>
      </c>
      <c r="J23" s="73" t="s">
        <v>15</v>
      </c>
    </row>
    <row r="24" ht="20" customHeight="1" spans="1:10">
      <c r="A24" s="63">
        <v>20</v>
      </c>
      <c r="B24" s="63" t="s">
        <v>52</v>
      </c>
      <c r="C24" s="63" t="s">
        <v>53</v>
      </c>
      <c r="D24" s="63">
        <v>292</v>
      </c>
      <c r="E24" s="63">
        <v>85</v>
      </c>
      <c r="F24" s="63">
        <v>79</v>
      </c>
      <c r="G24" s="63">
        <v>86</v>
      </c>
      <c r="H24" s="63">
        <v>84.9</v>
      </c>
      <c r="I24" s="64">
        <v>66.35</v>
      </c>
      <c r="J24" s="73" t="s">
        <v>15</v>
      </c>
    </row>
    <row r="25" ht="20" customHeight="1" spans="1:10">
      <c r="A25" s="63">
        <v>21</v>
      </c>
      <c r="B25" s="63" t="s">
        <v>54</v>
      </c>
      <c r="C25" s="63" t="s">
        <v>55</v>
      </c>
      <c r="D25" s="63">
        <v>299</v>
      </c>
      <c r="E25" s="63">
        <v>74</v>
      </c>
      <c r="F25" s="63">
        <v>83.8</v>
      </c>
      <c r="G25" s="63">
        <v>85</v>
      </c>
      <c r="H25" s="63">
        <v>80.48</v>
      </c>
      <c r="I25" s="64">
        <v>66.004</v>
      </c>
      <c r="J25" s="73" t="s">
        <v>15</v>
      </c>
    </row>
    <row r="26" ht="20" customHeight="1" spans="1:10">
      <c r="A26" s="63">
        <v>22</v>
      </c>
      <c r="B26" s="63" t="s">
        <v>56</v>
      </c>
      <c r="C26" s="63" t="s">
        <v>57</v>
      </c>
      <c r="D26" s="63">
        <v>316</v>
      </c>
      <c r="E26" s="63">
        <v>65.2</v>
      </c>
      <c r="F26" s="63">
        <v>72</v>
      </c>
      <c r="G26" s="63">
        <v>75.8</v>
      </c>
      <c r="H26" s="63">
        <v>71.18</v>
      </c>
      <c r="I26" s="64">
        <v>65.594</v>
      </c>
      <c r="J26" s="73" t="s">
        <v>15</v>
      </c>
    </row>
    <row r="27" ht="20" customHeight="1" spans="1:10">
      <c r="A27" s="63">
        <v>23</v>
      </c>
      <c r="B27" s="63" t="s">
        <v>58</v>
      </c>
      <c r="C27" s="63" t="s">
        <v>59</v>
      </c>
      <c r="D27" s="63">
        <v>293</v>
      </c>
      <c r="E27" s="63">
        <v>83</v>
      </c>
      <c r="F27" s="63">
        <v>81</v>
      </c>
      <c r="G27" s="63">
        <v>80</v>
      </c>
      <c r="H27" s="63">
        <v>81.3</v>
      </c>
      <c r="I27" s="64">
        <v>65.41</v>
      </c>
      <c r="J27" s="73" t="s">
        <v>60</v>
      </c>
    </row>
    <row r="28" ht="20" customHeight="1" spans="1:10">
      <c r="A28" s="63">
        <v>24</v>
      </c>
      <c r="B28" s="63" t="s">
        <v>61</v>
      </c>
      <c r="C28" s="63" t="s">
        <v>62</v>
      </c>
      <c r="D28" s="63">
        <v>299</v>
      </c>
      <c r="E28" s="63">
        <v>67</v>
      </c>
      <c r="F28" s="63">
        <v>77</v>
      </c>
      <c r="G28" s="63">
        <v>86</v>
      </c>
      <c r="H28" s="63">
        <v>77.5</v>
      </c>
      <c r="I28" s="64">
        <v>65.11</v>
      </c>
      <c r="J28" s="73" t="s">
        <v>60</v>
      </c>
    </row>
    <row r="29" ht="20" customHeight="1" spans="1:10">
      <c r="A29" s="63">
        <v>25</v>
      </c>
      <c r="B29" s="63" t="s">
        <v>63</v>
      </c>
      <c r="C29" s="63" t="s">
        <v>64</v>
      </c>
      <c r="D29" s="63">
        <v>327</v>
      </c>
      <c r="E29" s="63">
        <v>60.2</v>
      </c>
      <c r="F29" s="63">
        <v>76</v>
      </c>
      <c r="G29" s="63">
        <v>65</v>
      </c>
      <c r="H29" s="63">
        <v>64.18</v>
      </c>
      <c r="I29" s="64">
        <v>65.034</v>
      </c>
      <c r="J29" s="73" t="s">
        <v>60</v>
      </c>
    </row>
    <row r="30" ht="20" customHeight="1" spans="1:10">
      <c r="A30" s="63">
        <v>26</v>
      </c>
      <c r="B30" s="63" t="s">
        <v>65</v>
      </c>
      <c r="C30" s="63" t="s">
        <v>66</v>
      </c>
      <c r="D30" s="63">
        <v>294</v>
      </c>
      <c r="E30" s="63">
        <v>72</v>
      </c>
      <c r="F30" s="63">
        <v>81.8</v>
      </c>
      <c r="G30" s="63">
        <v>80</v>
      </c>
      <c r="H30" s="63">
        <v>76.98</v>
      </c>
      <c r="I30" s="64">
        <v>64.254</v>
      </c>
      <c r="J30" s="73" t="s">
        <v>60</v>
      </c>
    </row>
    <row r="31" ht="20" customHeight="1" spans="1:10">
      <c r="A31" s="63"/>
      <c r="B31" s="63"/>
      <c r="C31" s="63"/>
      <c r="D31" s="63"/>
      <c r="E31" s="63"/>
      <c r="F31" s="63"/>
      <c r="G31" s="63"/>
      <c r="H31" s="63"/>
      <c r="I31" s="64"/>
      <c r="J31" s="73"/>
    </row>
  </sheetData>
  <mergeCells count="3">
    <mergeCell ref="A1:J1"/>
    <mergeCell ref="A2:J2"/>
    <mergeCell ref="A3:J3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2"/>
  <sheetViews>
    <sheetView topLeftCell="A80" workbookViewId="0">
      <selection activeCell="H109" sqref="H109"/>
    </sheetView>
  </sheetViews>
  <sheetFormatPr defaultColWidth="9" defaultRowHeight="13.5"/>
  <cols>
    <col min="1" max="1" width="6" style="49" customWidth="1"/>
    <col min="2" max="2" width="18.375" style="50" customWidth="1"/>
    <col min="3" max="3" width="7.775" style="50" customWidth="1"/>
    <col min="4" max="4" width="6.21666666666667" style="50" customWidth="1"/>
    <col min="5" max="5" width="8.33333333333333" style="51" customWidth="1"/>
    <col min="6" max="6" width="7.25" style="51" customWidth="1"/>
    <col min="7" max="7" width="6.875" style="51" customWidth="1"/>
    <col min="8" max="8" width="9" style="51"/>
    <col min="9" max="9" width="7.44166666666667" style="51" customWidth="1"/>
    <col min="10" max="10" width="9.25" style="52" customWidth="1"/>
    <col min="11" max="11" width="18.3333333333333" style="49" customWidth="1"/>
    <col min="12" max="16384" width="9" style="49"/>
  </cols>
  <sheetData>
    <row r="1" ht="20.25" spans="1:10">
      <c r="A1" s="53" t="s">
        <v>0</v>
      </c>
      <c r="B1" s="53"/>
      <c r="C1" s="53"/>
      <c r="D1" s="54"/>
      <c r="E1" s="55"/>
      <c r="F1" s="55"/>
      <c r="G1" s="55"/>
      <c r="H1" s="55"/>
      <c r="I1" s="55"/>
      <c r="J1" s="55"/>
    </row>
    <row r="2" ht="20.25" spans="1:10">
      <c r="A2" s="53" t="s">
        <v>67</v>
      </c>
      <c r="B2" s="53"/>
      <c r="C2" s="53"/>
      <c r="D2" s="54"/>
      <c r="E2" s="55"/>
      <c r="F2" s="55"/>
      <c r="G2" s="55"/>
      <c r="H2" s="55"/>
      <c r="I2" s="55"/>
      <c r="J2" s="55"/>
    </row>
    <row r="3" ht="21.9" customHeight="1" spans="1:10">
      <c r="A3" s="56" t="s">
        <v>68</v>
      </c>
      <c r="B3" s="57"/>
      <c r="C3" s="57"/>
      <c r="D3" s="58"/>
      <c r="E3" s="59"/>
      <c r="F3" s="59"/>
      <c r="G3" s="59"/>
      <c r="H3" s="59"/>
      <c r="I3" s="59"/>
      <c r="J3" s="65"/>
    </row>
    <row r="4" ht="45" customHeight="1" spans="1:10">
      <c r="A4" s="60" t="s">
        <v>3</v>
      </c>
      <c r="B4" s="60" t="s">
        <v>4</v>
      </c>
      <c r="C4" s="60" t="s">
        <v>5</v>
      </c>
      <c r="D4" s="61" t="s">
        <v>6</v>
      </c>
      <c r="E4" s="62" t="s">
        <v>7</v>
      </c>
      <c r="F4" s="62" t="s">
        <v>8</v>
      </c>
      <c r="G4" s="62" t="s">
        <v>9</v>
      </c>
      <c r="H4" s="62" t="s">
        <v>10</v>
      </c>
      <c r="I4" s="62" t="s">
        <v>11</v>
      </c>
      <c r="J4" s="62" t="s">
        <v>12</v>
      </c>
    </row>
    <row r="5" s="47" customFormat="1" ht="20" customHeight="1" spans="1:10">
      <c r="A5" s="63">
        <v>1</v>
      </c>
      <c r="B5" s="63" t="s">
        <v>69</v>
      </c>
      <c r="C5" s="63" t="s">
        <v>70</v>
      </c>
      <c r="D5" s="63">
        <v>416</v>
      </c>
      <c r="E5" s="64">
        <v>88.8</v>
      </c>
      <c r="F5" s="64">
        <v>88</v>
      </c>
      <c r="G5" s="64">
        <v>88.4</v>
      </c>
      <c r="H5" s="64">
        <f>E5*0.4+F5*0.1+G5*0.5</f>
        <v>88.52</v>
      </c>
      <c r="I5" s="64">
        <f>D5*0.7/5+H5*0.3</f>
        <v>84.796</v>
      </c>
      <c r="J5" s="64" t="s">
        <v>15</v>
      </c>
    </row>
    <row r="6" s="47" customFormat="1" ht="20" customHeight="1" spans="1:10">
      <c r="A6" s="63">
        <v>2</v>
      </c>
      <c r="B6" s="63" t="s">
        <v>71</v>
      </c>
      <c r="C6" s="63" t="s">
        <v>72</v>
      </c>
      <c r="D6" s="63">
        <v>416</v>
      </c>
      <c r="E6" s="64">
        <v>86.4</v>
      </c>
      <c r="F6" s="64">
        <v>85.6</v>
      </c>
      <c r="G6" s="64">
        <v>88</v>
      </c>
      <c r="H6" s="64">
        <f t="shared" ref="H6:H11" si="0">0.4*E6+0.1*F6+0.5*G6</f>
        <v>87.12</v>
      </c>
      <c r="I6" s="64">
        <f t="shared" ref="I6:I11" si="1">0.7*D6/5+0.3*H6</f>
        <v>84.376</v>
      </c>
      <c r="J6" s="64" t="s">
        <v>15</v>
      </c>
    </row>
    <row r="7" s="47" customFormat="1" ht="20" customHeight="1" spans="1:10">
      <c r="A7" s="63">
        <v>3</v>
      </c>
      <c r="B7" s="63" t="s">
        <v>73</v>
      </c>
      <c r="C7" s="63" t="s">
        <v>74</v>
      </c>
      <c r="D7" s="63">
        <v>419</v>
      </c>
      <c r="E7" s="64">
        <f>'[1]30-王志勇'!G3</f>
        <v>85.4</v>
      </c>
      <c r="F7" s="64">
        <f>'[1]30-王志勇'!G2</f>
        <v>82.6</v>
      </c>
      <c r="G7" s="64">
        <f>'[1]30-王志勇'!G4</f>
        <v>80.8</v>
      </c>
      <c r="H7" s="64">
        <f>'[1]30-王志勇'!B6</f>
        <v>82.82</v>
      </c>
      <c r="I7" s="64">
        <f t="shared" ref="I7:I12" si="2">H7*0.3+(D7/5)*0.7</f>
        <v>83.506</v>
      </c>
      <c r="J7" s="64" t="s">
        <v>15</v>
      </c>
    </row>
    <row r="8" s="47" customFormat="1" ht="20" customHeight="1" spans="1:10">
      <c r="A8" s="63">
        <v>4</v>
      </c>
      <c r="B8" s="63" t="s">
        <v>75</v>
      </c>
      <c r="C8" s="63" t="s">
        <v>76</v>
      </c>
      <c r="D8" s="63">
        <v>407</v>
      </c>
      <c r="E8" s="64">
        <v>88.2</v>
      </c>
      <c r="F8" s="64">
        <v>85.8</v>
      </c>
      <c r="G8" s="64">
        <v>87</v>
      </c>
      <c r="H8" s="64">
        <f>E8*0.4+F8*0.1+G8*0.5</f>
        <v>87.36</v>
      </c>
      <c r="I8" s="64">
        <f>D8*0.7/5+H8*0.3</f>
        <v>83.188</v>
      </c>
      <c r="J8" s="64" t="s">
        <v>15</v>
      </c>
    </row>
    <row r="9" s="47" customFormat="1" ht="20" customHeight="1" spans="1:10">
      <c r="A9" s="63">
        <v>5</v>
      </c>
      <c r="B9" s="63" t="s">
        <v>77</v>
      </c>
      <c r="C9" s="63" t="s">
        <v>78</v>
      </c>
      <c r="D9" s="63">
        <v>398</v>
      </c>
      <c r="E9" s="64">
        <v>89</v>
      </c>
      <c r="F9" s="64">
        <v>86.4</v>
      </c>
      <c r="G9" s="64">
        <v>92.4</v>
      </c>
      <c r="H9" s="64">
        <f t="shared" si="0"/>
        <v>90.44</v>
      </c>
      <c r="I9" s="64">
        <f t="shared" si="1"/>
        <v>82.852</v>
      </c>
      <c r="J9" s="64" t="s">
        <v>15</v>
      </c>
    </row>
    <row r="10" s="47" customFormat="1" ht="20" customHeight="1" spans="1:10">
      <c r="A10" s="63">
        <v>6</v>
      </c>
      <c r="B10" s="63" t="s">
        <v>79</v>
      </c>
      <c r="C10" s="63" t="s">
        <v>80</v>
      </c>
      <c r="D10" s="63">
        <v>394</v>
      </c>
      <c r="E10" s="64">
        <f>'[1]28-李志顺'!G3</f>
        <v>91.8</v>
      </c>
      <c r="F10" s="64">
        <f>'[1]28-李志顺'!G2</f>
        <v>88.6</v>
      </c>
      <c r="G10" s="64">
        <f>'[1]28-李志顺'!G4</f>
        <v>91.2</v>
      </c>
      <c r="H10" s="64">
        <f>'[1]28-李志顺'!B6</f>
        <v>91.18</v>
      </c>
      <c r="I10" s="64">
        <f t="shared" si="2"/>
        <v>82.514</v>
      </c>
      <c r="J10" s="64" t="s">
        <v>15</v>
      </c>
    </row>
    <row r="11" s="47" customFormat="1" ht="20" customHeight="1" spans="1:10">
      <c r="A11" s="63">
        <v>7</v>
      </c>
      <c r="B11" s="63" t="s">
        <v>81</v>
      </c>
      <c r="C11" s="63" t="s">
        <v>82</v>
      </c>
      <c r="D11" s="63">
        <v>410</v>
      </c>
      <c r="E11" s="64">
        <v>82.8</v>
      </c>
      <c r="F11" s="64">
        <v>82.4</v>
      </c>
      <c r="G11" s="64">
        <v>82.2</v>
      </c>
      <c r="H11" s="64">
        <f t="shared" si="0"/>
        <v>82.46</v>
      </c>
      <c r="I11" s="64">
        <f t="shared" si="1"/>
        <v>82.138</v>
      </c>
      <c r="J11" s="64" t="s">
        <v>15</v>
      </c>
    </row>
    <row r="12" s="47" customFormat="1" ht="20" customHeight="1" spans="1:10">
      <c r="A12" s="63">
        <v>8</v>
      </c>
      <c r="B12" s="63" t="s">
        <v>83</v>
      </c>
      <c r="C12" s="63" t="s">
        <v>84</v>
      </c>
      <c r="D12" s="63">
        <v>406</v>
      </c>
      <c r="E12" s="64">
        <f>'[1]19-郭皓宇'!G3</f>
        <v>84.2</v>
      </c>
      <c r="F12" s="64">
        <f>'[1]19-郭皓宇'!G2</f>
        <v>82.8</v>
      </c>
      <c r="G12" s="64">
        <f>'[1]19-郭皓宇'!G4</f>
        <v>82.4</v>
      </c>
      <c r="H12" s="64">
        <f>'[1]19-郭皓宇'!B6</f>
        <v>83.16</v>
      </c>
      <c r="I12" s="64">
        <f t="shared" si="2"/>
        <v>81.788</v>
      </c>
      <c r="J12" s="64" t="s">
        <v>15</v>
      </c>
    </row>
    <row r="13" s="47" customFormat="1" ht="20" customHeight="1" spans="1:10">
      <c r="A13" s="63">
        <v>9</v>
      </c>
      <c r="B13" s="63" t="s">
        <v>85</v>
      </c>
      <c r="C13" s="63" t="s">
        <v>86</v>
      </c>
      <c r="D13" s="63">
        <v>398</v>
      </c>
      <c r="E13" s="64">
        <v>89.2</v>
      </c>
      <c r="F13" s="64">
        <v>84.4</v>
      </c>
      <c r="G13" s="64">
        <v>84.6</v>
      </c>
      <c r="H13" s="64">
        <f>0.4*E13+0.1*F13+0.5*G13</f>
        <v>86.42</v>
      </c>
      <c r="I13" s="64">
        <f>0.7*D13/5+0.3*H13</f>
        <v>81.646</v>
      </c>
      <c r="J13" s="64" t="s">
        <v>15</v>
      </c>
    </row>
    <row r="14" s="47" customFormat="1" ht="20" customHeight="1" spans="1:10">
      <c r="A14" s="63">
        <v>10</v>
      </c>
      <c r="B14" s="63" t="s">
        <v>87</v>
      </c>
      <c r="C14" s="63" t="s">
        <v>88</v>
      </c>
      <c r="D14" s="63">
        <v>391</v>
      </c>
      <c r="E14" s="64">
        <v>89.6</v>
      </c>
      <c r="F14" s="64">
        <v>85.2</v>
      </c>
      <c r="G14" s="64">
        <v>90.6</v>
      </c>
      <c r="H14" s="64">
        <f>0.4*E14+0.1*F14+0.5*G14</f>
        <v>89.66</v>
      </c>
      <c r="I14" s="64">
        <f>0.7*D14/5+0.3*H14</f>
        <v>81.638</v>
      </c>
      <c r="J14" s="64" t="s">
        <v>15</v>
      </c>
    </row>
    <row r="15" s="47" customFormat="1" ht="20" customHeight="1" spans="1:10">
      <c r="A15" s="63">
        <v>11</v>
      </c>
      <c r="B15" s="63" t="s">
        <v>89</v>
      </c>
      <c r="C15" s="63" t="s">
        <v>90</v>
      </c>
      <c r="D15" s="63">
        <v>397</v>
      </c>
      <c r="E15" s="64">
        <v>85.6</v>
      </c>
      <c r="F15" s="64">
        <v>83</v>
      </c>
      <c r="G15" s="64">
        <v>88</v>
      </c>
      <c r="H15" s="64">
        <f t="shared" ref="H15:H19" si="3">E15*0.4+F15*0.1+G15*0.5</f>
        <v>86.54</v>
      </c>
      <c r="I15" s="64">
        <f t="shared" ref="I15:I19" si="4">D15*0.7/5+H15*0.3</f>
        <v>81.542</v>
      </c>
      <c r="J15" s="64" t="s">
        <v>15</v>
      </c>
    </row>
    <row r="16" s="47" customFormat="1" ht="20" customHeight="1" spans="1:10">
      <c r="A16" s="63">
        <v>12</v>
      </c>
      <c r="B16" s="63" t="s">
        <v>91</v>
      </c>
      <c r="C16" s="63" t="s">
        <v>92</v>
      </c>
      <c r="D16" s="63">
        <v>406</v>
      </c>
      <c r="E16" s="64">
        <f>'[1]13-滕祥杰'!G3</f>
        <v>80.6</v>
      </c>
      <c r="F16" s="64">
        <f>'[1]12-彭伟禹'!G2</f>
        <v>69</v>
      </c>
      <c r="G16" s="64">
        <f>'[1]13-滕祥杰'!G4</f>
        <v>82.6</v>
      </c>
      <c r="H16" s="64">
        <f>'[1]13-滕祥杰'!B6</f>
        <v>81.48</v>
      </c>
      <c r="I16" s="64">
        <f t="shared" ref="I16:I21" si="5">H16*0.3+(D16/5)*0.7</f>
        <v>81.284</v>
      </c>
      <c r="J16" s="64" t="s">
        <v>15</v>
      </c>
    </row>
    <row r="17" s="47" customFormat="1" ht="20" customHeight="1" spans="1:10">
      <c r="A17" s="63">
        <v>13</v>
      </c>
      <c r="B17" s="63" t="s">
        <v>93</v>
      </c>
      <c r="C17" s="63" t="s">
        <v>94</v>
      </c>
      <c r="D17" s="63">
        <v>392</v>
      </c>
      <c r="E17" s="64">
        <f>'[1]8-吴昊'!G3</f>
        <v>86.6</v>
      </c>
      <c r="F17" s="64">
        <f>'[1]8-吴昊'!G2</f>
        <v>86</v>
      </c>
      <c r="G17" s="64">
        <f>'[1]8-吴昊'!G4</f>
        <v>84.8</v>
      </c>
      <c r="H17" s="64">
        <f>'[1]8-吴昊'!B6</f>
        <v>85.64</v>
      </c>
      <c r="I17" s="64">
        <f t="shared" si="5"/>
        <v>80.572</v>
      </c>
      <c r="J17" s="64" t="s">
        <v>15</v>
      </c>
    </row>
    <row r="18" s="47" customFormat="1" ht="20" customHeight="1" spans="1:10">
      <c r="A18" s="63">
        <v>14</v>
      </c>
      <c r="B18" s="63" t="s">
        <v>95</v>
      </c>
      <c r="C18" s="63" t="s">
        <v>96</v>
      </c>
      <c r="D18" s="63">
        <v>392</v>
      </c>
      <c r="E18" s="64">
        <v>86</v>
      </c>
      <c r="F18" s="64">
        <v>87.8</v>
      </c>
      <c r="G18" s="64">
        <v>84.6</v>
      </c>
      <c r="H18" s="64">
        <f t="shared" si="3"/>
        <v>85.48</v>
      </c>
      <c r="I18" s="64">
        <f t="shared" si="4"/>
        <v>80.524</v>
      </c>
      <c r="J18" s="64" t="s">
        <v>15</v>
      </c>
    </row>
    <row r="19" s="47" customFormat="1" ht="20" customHeight="1" spans="1:10">
      <c r="A19" s="63">
        <v>15</v>
      </c>
      <c r="B19" s="63" t="s">
        <v>97</v>
      </c>
      <c r="C19" s="63" t="s">
        <v>98</v>
      </c>
      <c r="D19" s="63">
        <v>399</v>
      </c>
      <c r="E19" s="64">
        <v>83.6</v>
      </c>
      <c r="F19" s="64">
        <v>73.4</v>
      </c>
      <c r="G19" s="64">
        <v>76.4</v>
      </c>
      <c r="H19" s="64">
        <f t="shared" si="3"/>
        <v>78.98</v>
      </c>
      <c r="I19" s="64">
        <f t="shared" si="4"/>
        <v>79.554</v>
      </c>
      <c r="J19" s="64" t="s">
        <v>15</v>
      </c>
    </row>
    <row r="20" s="47" customFormat="1" ht="20" customHeight="1" spans="1:10">
      <c r="A20" s="63">
        <v>16</v>
      </c>
      <c r="B20" s="63" t="s">
        <v>99</v>
      </c>
      <c r="C20" s="63" t="s">
        <v>100</v>
      </c>
      <c r="D20" s="63">
        <v>376</v>
      </c>
      <c r="E20" s="64">
        <f>'[1]17-王宁'!G3</f>
        <v>85</v>
      </c>
      <c r="F20" s="64">
        <f>'[1]17-王宁'!G2</f>
        <v>86.2</v>
      </c>
      <c r="G20" s="64">
        <f>'[1]17-王宁'!G4</f>
        <v>90.4</v>
      </c>
      <c r="H20" s="64">
        <f>'[1]17-王宁'!B6</f>
        <v>87.82</v>
      </c>
      <c r="I20" s="64">
        <f t="shared" si="5"/>
        <v>78.986</v>
      </c>
      <c r="J20" s="64" t="s">
        <v>15</v>
      </c>
    </row>
    <row r="21" s="47" customFormat="1" ht="20" customHeight="1" spans="1:10">
      <c r="A21" s="63">
        <v>17</v>
      </c>
      <c r="B21" s="63" t="s">
        <v>101</v>
      </c>
      <c r="C21" s="63" t="s">
        <v>102</v>
      </c>
      <c r="D21" s="63">
        <v>380</v>
      </c>
      <c r="E21" s="64">
        <f>'[1]5-陈亚宁'!G3</f>
        <v>86.8</v>
      </c>
      <c r="F21" s="64">
        <f>'[1]5-陈亚宁'!G2</f>
        <v>82.4</v>
      </c>
      <c r="G21" s="64">
        <f>'[1]5-陈亚宁'!G4</f>
        <v>85.2</v>
      </c>
      <c r="H21" s="64">
        <f>'[1]5-陈亚宁'!B6</f>
        <v>85.56</v>
      </c>
      <c r="I21" s="64">
        <f t="shared" si="5"/>
        <v>78.868</v>
      </c>
      <c r="J21" s="64" t="s">
        <v>15</v>
      </c>
    </row>
    <row r="22" s="47" customFormat="1" ht="20" customHeight="1" spans="1:10">
      <c r="A22" s="63">
        <v>18</v>
      </c>
      <c r="B22" s="63" t="s">
        <v>103</v>
      </c>
      <c r="C22" s="63" t="s">
        <v>104</v>
      </c>
      <c r="D22" s="63">
        <v>380</v>
      </c>
      <c r="E22" s="64">
        <v>83.2</v>
      </c>
      <c r="F22" s="64">
        <v>88.6</v>
      </c>
      <c r="G22" s="64">
        <v>86.6</v>
      </c>
      <c r="H22" s="64">
        <f t="shared" ref="H22:H27" si="6">E22*0.4+F22*0.1+G22*0.5</f>
        <v>85.44</v>
      </c>
      <c r="I22" s="64">
        <f t="shared" ref="I22:I27" si="7">D22*0.7/5+H22*0.3</f>
        <v>78.832</v>
      </c>
      <c r="J22" s="64" t="s">
        <v>15</v>
      </c>
    </row>
    <row r="23" s="47" customFormat="1" ht="20" customHeight="1" spans="1:10">
      <c r="A23" s="63">
        <v>19</v>
      </c>
      <c r="B23" s="63" t="s">
        <v>105</v>
      </c>
      <c r="C23" s="63" t="s">
        <v>106</v>
      </c>
      <c r="D23" s="63">
        <v>385</v>
      </c>
      <c r="E23" s="64">
        <v>84.4</v>
      </c>
      <c r="F23" s="64">
        <v>85.4</v>
      </c>
      <c r="G23" s="64">
        <v>81</v>
      </c>
      <c r="H23" s="64">
        <f>0.4*E23+0.1*F23+0.5*G23</f>
        <v>82.8</v>
      </c>
      <c r="I23" s="64">
        <f>0.7*D23/5+0.3*H23</f>
        <v>78.74</v>
      </c>
      <c r="J23" s="64" t="s">
        <v>15</v>
      </c>
    </row>
    <row r="24" s="47" customFormat="1" ht="20" customHeight="1" spans="1:10">
      <c r="A24" s="63">
        <v>20</v>
      </c>
      <c r="B24" s="63" t="s">
        <v>107</v>
      </c>
      <c r="C24" s="63" t="s">
        <v>108</v>
      </c>
      <c r="D24" s="63">
        <v>384</v>
      </c>
      <c r="E24" s="64">
        <v>81.2</v>
      </c>
      <c r="F24" s="64">
        <v>81.2</v>
      </c>
      <c r="G24" s="64">
        <v>83.2</v>
      </c>
      <c r="H24" s="64">
        <f t="shared" si="6"/>
        <v>82.2</v>
      </c>
      <c r="I24" s="64">
        <f t="shared" si="7"/>
        <v>78.42</v>
      </c>
      <c r="J24" s="64" t="s">
        <v>15</v>
      </c>
    </row>
    <row r="25" s="47" customFormat="1" ht="20" customHeight="1" spans="1:10">
      <c r="A25" s="63">
        <v>21</v>
      </c>
      <c r="B25" s="63" t="s">
        <v>109</v>
      </c>
      <c r="C25" s="63" t="s">
        <v>110</v>
      </c>
      <c r="D25" s="63">
        <v>379</v>
      </c>
      <c r="E25" s="64">
        <v>86</v>
      </c>
      <c r="F25" s="64">
        <v>81.4</v>
      </c>
      <c r="G25" s="64">
        <v>83.2</v>
      </c>
      <c r="H25" s="64">
        <f>0.4*E25+0.1*F25+0.5*G25</f>
        <v>84.14</v>
      </c>
      <c r="I25" s="64">
        <f>0.7*D25/5+0.3*H25</f>
        <v>78.302</v>
      </c>
      <c r="J25" s="64" t="s">
        <v>15</v>
      </c>
    </row>
    <row r="26" s="47" customFormat="1" ht="20" customHeight="1" spans="1:10">
      <c r="A26" s="63">
        <v>22</v>
      </c>
      <c r="B26" s="63" t="s">
        <v>111</v>
      </c>
      <c r="C26" s="63" t="s">
        <v>112</v>
      </c>
      <c r="D26" s="63">
        <v>380</v>
      </c>
      <c r="E26" s="64">
        <f>'[1]23-陈顺顺'!G3</f>
        <v>84.2</v>
      </c>
      <c r="F26" s="64">
        <f>'[1]23-陈顺顺'!G2</f>
        <v>79.4</v>
      </c>
      <c r="G26" s="64">
        <f>'[1]23-陈顺顺'!G4</f>
        <v>82.6</v>
      </c>
      <c r="H26" s="64">
        <f>'[1]23-陈顺顺'!B6</f>
        <v>82.92</v>
      </c>
      <c r="I26" s="64">
        <f t="shared" ref="I26:I31" si="8">H26*0.3+(D26/5)*0.7</f>
        <v>78.076</v>
      </c>
      <c r="J26" s="64" t="s">
        <v>15</v>
      </c>
    </row>
    <row r="27" s="47" customFormat="1" ht="20" customHeight="1" spans="1:10">
      <c r="A27" s="63">
        <v>23</v>
      </c>
      <c r="B27" s="63" t="s">
        <v>113</v>
      </c>
      <c r="C27" s="63" t="s">
        <v>114</v>
      </c>
      <c r="D27" s="63">
        <v>359</v>
      </c>
      <c r="E27" s="64">
        <v>89.6</v>
      </c>
      <c r="F27" s="64">
        <v>88.2</v>
      </c>
      <c r="G27" s="64">
        <v>92.4</v>
      </c>
      <c r="H27" s="64">
        <f t="shared" si="6"/>
        <v>90.86</v>
      </c>
      <c r="I27" s="64">
        <f t="shared" si="7"/>
        <v>77.518</v>
      </c>
      <c r="J27" s="64" t="s">
        <v>15</v>
      </c>
    </row>
    <row r="28" s="47" customFormat="1" ht="20" customHeight="1" spans="1:10">
      <c r="A28" s="63">
        <v>24</v>
      </c>
      <c r="B28" s="63" t="s">
        <v>115</v>
      </c>
      <c r="C28" s="63" t="s">
        <v>116</v>
      </c>
      <c r="D28" s="63">
        <v>372</v>
      </c>
      <c r="E28" s="64">
        <v>84.4</v>
      </c>
      <c r="F28" s="64">
        <v>79.4</v>
      </c>
      <c r="G28" s="64">
        <v>85.6</v>
      </c>
      <c r="H28" s="64">
        <v>84.5</v>
      </c>
      <c r="I28" s="64">
        <v>77.43</v>
      </c>
      <c r="J28" s="64" t="s">
        <v>15</v>
      </c>
    </row>
    <row r="29" s="47" customFormat="1" ht="20" customHeight="1" spans="1:10">
      <c r="A29" s="63">
        <v>25</v>
      </c>
      <c r="B29" s="63" t="s">
        <v>117</v>
      </c>
      <c r="C29" s="63" t="s">
        <v>118</v>
      </c>
      <c r="D29" s="63">
        <v>375</v>
      </c>
      <c r="E29" s="64">
        <f>'[1]15-刘炯志'!G3</f>
        <v>84.4</v>
      </c>
      <c r="F29" s="64">
        <f>'[1]15-刘炯志'!G2</f>
        <v>81.4</v>
      </c>
      <c r="G29" s="64">
        <f>'[1]15-刘炯志'!G4</f>
        <v>82.4</v>
      </c>
      <c r="H29" s="64">
        <f>'[1]15-刘炯志'!B6</f>
        <v>83.1</v>
      </c>
      <c r="I29" s="64">
        <f t="shared" si="8"/>
        <v>77.43</v>
      </c>
      <c r="J29" s="64" t="s">
        <v>15</v>
      </c>
    </row>
    <row r="30" s="47" customFormat="1" ht="20" customHeight="1" spans="1:10">
      <c r="A30" s="63">
        <v>26</v>
      </c>
      <c r="B30" s="63" t="s">
        <v>119</v>
      </c>
      <c r="C30" s="63" t="s">
        <v>120</v>
      </c>
      <c r="D30" s="63">
        <v>379</v>
      </c>
      <c r="E30" s="64">
        <v>82.4</v>
      </c>
      <c r="F30" s="64">
        <v>81</v>
      </c>
      <c r="G30" s="64">
        <v>79.4</v>
      </c>
      <c r="H30" s="64">
        <f>0.4*E30+0.1*F30+0.5*G30</f>
        <v>80.76</v>
      </c>
      <c r="I30" s="64">
        <f>0.7*D30/5+0.3*H30</f>
        <v>77.288</v>
      </c>
      <c r="J30" s="64" t="s">
        <v>15</v>
      </c>
    </row>
    <row r="31" s="47" customFormat="1" ht="20" customHeight="1" spans="1:10">
      <c r="A31" s="63">
        <v>27</v>
      </c>
      <c r="B31" s="63" t="s">
        <v>121</v>
      </c>
      <c r="C31" s="63" t="s">
        <v>122</v>
      </c>
      <c r="D31" s="63">
        <v>366</v>
      </c>
      <c r="E31" s="64">
        <f>'[1]20-陈兴佩'!G3</f>
        <v>83.6</v>
      </c>
      <c r="F31" s="64">
        <f>'[1]20-陈兴佩'!G2</f>
        <v>79.6</v>
      </c>
      <c r="G31" s="64">
        <f>'[1]20-陈兴佩'!G4</f>
        <v>90.4</v>
      </c>
      <c r="H31" s="64">
        <f>'[1]20-陈兴佩'!B6</f>
        <v>86.6</v>
      </c>
      <c r="I31" s="64">
        <f t="shared" si="8"/>
        <v>77.22</v>
      </c>
      <c r="J31" s="64" t="s">
        <v>15</v>
      </c>
    </row>
    <row r="32" s="47" customFormat="1" ht="20" customHeight="1" spans="1:10">
      <c r="A32" s="63">
        <v>28</v>
      </c>
      <c r="B32" s="63" t="s">
        <v>123</v>
      </c>
      <c r="C32" s="63" t="s">
        <v>124</v>
      </c>
      <c r="D32" s="63">
        <v>368</v>
      </c>
      <c r="E32" s="64">
        <v>85.8</v>
      </c>
      <c r="F32" s="64">
        <v>88.8</v>
      </c>
      <c r="G32" s="64">
        <v>84.8</v>
      </c>
      <c r="H32" s="64">
        <f>0.4*E32+0.1*F32+0.5*G32</f>
        <v>85.6</v>
      </c>
      <c r="I32" s="64">
        <f>0.7*D32/5+0.3*H32</f>
        <v>77.2</v>
      </c>
      <c r="J32" s="64" t="s">
        <v>15</v>
      </c>
    </row>
    <row r="33" s="47" customFormat="1" ht="20" customHeight="1" spans="1:10">
      <c r="A33" s="63">
        <v>29</v>
      </c>
      <c r="B33" s="63" t="s">
        <v>125</v>
      </c>
      <c r="C33" s="63" t="s">
        <v>126</v>
      </c>
      <c r="D33" s="63">
        <v>363</v>
      </c>
      <c r="E33" s="64">
        <f>'[1]27-李晨'!G3</f>
        <v>87.4</v>
      </c>
      <c r="F33" s="64">
        <f>'[1]27-李晨'!G2</f>
        <v>83.6</v>
      </c>
      <c r="G33" s="64">
        <f>'[1]27-李晨'!G4</f>
        <v>88.2</v>
      </c>
      <c r="H33" s="64">
        <f>'[1]27-李晨'!B6</f>
        <v>87.42</v>
      </c>
      <c r="I33" s="64">
        <f>H33*0.3+(D33/5)*0.7</f>
        <v>77.046</v>
      </c>
      <c r="J33" s="64" t="s">
        <v>15</v>
      </c>
    </row>
    <row r="34" s="47" customFormat="1" ht="20" customHeight="1" spans="1:10">
      <c r="A34" s="63">
        <v>30</v>
      </c>
      <c r="B34" s="63" t="s">
        <v>127</v>
      </c>
      <c r="C34" s="63" t="s">
        <v>128</v>
      </c>
      <c r="D34" s="63">
        <v>360</v>
      </c>
      <c r="E34" s="64">
        <v>87</v>
      </c>
      <c r="F34" s="64">
        <v>87</v>
      </c>
      <c r="G34" s="64">
        <v>89.6</v>
      </c>
      <c r="H34" s="64">
        <f>0.4*E34+0.1*F34+0.5*G34</f>
        <v>88.3</v>
      </c>
      <c r="I34" s="64">
        <f>0.7*D34/5+0.3*H34</f>
        <v>76.89</v>
      </c>
      <c r="J34" s="64" t="s">
        <v>15</v>
      </c>
    </row>
    <row r="35" s="47" customFormat="1" ht="20" customHeight="1" spans="1:10">
      <c r="A35" s="63">
        <v>31</v>
      </c>
      <c r="B35" s="63" t="s">
        <v>129</v>
      </c>
      <c r="C35" s="63" t="s">
        <v>130</v>
      </c>
      <c r="D35" s="63">
        <v>363</v>
      </c>
      <c r="E35" s="64">
        <f>'[1]9-刘潇'!G3</f>
        <v>89.4</v>
      </c>
      <c r="F35" s="64">
        <f>'[1]9-刘潇'!G2</f>
        <v>86</v>
      </c>
      <c r="G35" s="64">
        <f>'[1]9-刘潇'!G4</f>
        <v>85</v>
      </c>
      <c r="H35" s="64">
        <f>'[1]9-刘潇'!B6</f>
        <v>86.86</v>
      </c>
      <c r="I35" s="64">
        <f>H35*0.3+(D35/5)*0.7</f>
        <v>76.878</v>
      </c>
      <c r="J35" s="64" t="s">
        <v>15</v>
      </c>
    </row>
    <row r="36" s="47" customFormat="1" ht="20" customHeight="1" spans="1:10">
      <c r="A36" s="63">
        <v>32</v>
      </c>
      <c r="B36" s="63" t="s">
        <v>131</v>
      </c>
      <c r="C36" s="63" t="s">
        <v>132</v>
      </c>
      <c r="D36" s="63">
        <v>377</v>
      </c>
      <c r="E36" s="64">
        <v>81.8</v>
      </c>
      <c r="F36" s="64">
        <v>79.4</v>
      </c>
      <c r="G36" s="64">
        <v>79</v>
      </c>
      <c r="H36" s="64">
        <f>E36*0.4+F36*0.1+G36*0.5</f>
        <v>80.16</v>
      </c>
      <c r="I36" s="64">
        <f>D36*0.7/5+H36*0.3</f>
        <v>76.828</v>
      </c>
      <c r="J36" s="64" t="s">
        <v>15</v>
      </c>
    </row>
    <row r="37" s="47" customFormat="1" ht="20" customHeight="1" spans="1:10">
      <c r="A37" s="63">
        <v>33</v>
      </c>
      <c r="B37" s="63" t="s">
        <v>133</v>
      </c>
      <c r="C37" s="63" t="s">
        <v>134</v>
      </c>
      <c r="D37" s="63">
        <v>366</v>
      </c>
      <c r="E37" s="64">
        <f>'[1]24-范勇'!G3</f>
        <v>87</v>
      </c>
      <c r="F37" s="64">
        <f>'[1]24-范勇'!G2</f>
        <v>85.2</v>
      </c>
      <c r="G37" s="64">
        <f>'[1]24-范勇'!G4</f>
        <v>83.8</v>
      </c>
      <c r="H37" s="64">
        <f>'[1]24-范勇'!B6</f>
        <v>85.22</v>
      </c>
      <c r="I37" s="64">
        <f>H37*0.3+(D37/5)*0.7</f>
        <v>76.806</v>
      </c>
      <c r="J37" s="64" t="s">
        <v>15</v>
      </c>
    </row>
    <row r="38" s="47" customFormat="1" ht="20" customHeight="1" spans="1:10">
      <c r="A38" s="63">
        <v>34</v>
      </c>
      <c r="B38" s="63" t="s">
        <v>135</v>
      </c>
      <c r="C38" s="63" t="s">
        <v>136</v>
      </c>
      <c r="D38" s="63">
        <v>356</v>
      </c>
      <c r="E38" s="64">
        <v>90.4</v>
      </c>
      <c r="F38" s="64">
        <v>86.8</v>
      </c>
      <c r="G38" s="64">
        <v>87</v>
      </c>
      <c r="H38" s="64">
        <f t="shared" ref="H38:H40" si="9">0.4*E38+0.1*F38+0.5*G38</f>
        <v>88.34</v>
      </c>
      <c r="I38" s="64">
        <f t="shared" ref="I38:I40" si="10">0.7*D38/5+0.3*H38</f>
        <v>76.342</v>
      </c>
      <c r="J38" s="64" t="s">
        <v>15</v>
      </c>
    </row>
    <row r="39" s="47" customFormat="1" ht="20" customHeight="1" spans="1:10">
      <c r="A39" s="63">
        <v>35</v>
      </c>
      <c r="B39" s="63" t="s">
        <v>137</v>
      </c>
      <c r="C39" s="63" t="s">
        <v>138</v>
      </c>
      <c r="D39" s="63">
        <v>365</v>
      </c>
      <c r="E39" s="64">
        <v>84</v>
      </c>
      <c r="F39" s="64">
        <v>79.8</v>
      </c>
      <c r="G39" s="64">
        <v>84.8</v>
      </c>
      <c r="H39" s="64">
        <f t="shared" si="9"/>
        <v>83.98</v>
      </c>
      <c r="I39" s="64">
        <f t="shared" si="10"/>
        <v>76.294</v>
      </c>
      <c r="J39" s="64" t="s">
        <v>15</v>
      </c>
    </row>
    <row r="40" s="47" customFormat="1" ht="20" customHeight="1" spans="1:10">
      <c r="A40" s="63">
        <v>36</v>
      </c>
      <c r="B40" s="63" t="s">
        <v>139</v>
      </c>
      <c r="C40" s="63" t="s">
        <v>140</v>
      </c>
      <c r="D40" s="63">
        <v>369</v>
      </c>
      <c r="E40" s="64">
        <v>82.6</v>
      </c>
      <c r="F40" s="64">
        <v>79.8</v>
      </c>
      <c r="G40" s="64">
        <v>81.2</v>
      </c>
      <c r="H40" s="64">
        <f t="shared" si="9"/>
        <v>81.62</v>
      </c>
      <c r="I40" s="64">
        <f t="shared" si="10"/>
        <v>76.146</v>
      </c>
      <c r="J40" s="64" t="s">
        <v>15</v>
      </c>
    </row>
    <row r="41" s="47" customFormat="1" ht="20" customHeight="1" spans="1:10">
      <c r="A41" s="63">
        <v>37</v>
      </c>
      <c r="B41" s="63" t="s">
        <v>141</v>
      </c>
      <c r="C41" s="63" t="s">
        <v>142</v>
      </c>
      <c r="D41" s="63">
        <v>360</v>
      </c>
      <c r="E41" s="64">
        <f>'[1]21-王本升'!G3</f>
        <v>82.4</v>
      </c>
      <c r="F41" s="64">
        <f>'[1]21-王本升'!G2</f>
        <v>88.8</v>
      </c>
      <c r="G41" s="64">
        <f>'[1]21-王本升'!G4</f>
        <v>86</v>
      </c>
      <c r="H41" s="64">
        <f>'[1]21-王本升'!B6</f>
        <v>84.84</v>
      </c>
      <c r="I41" s="64">
        <f>H41*0.3+(D41/5)*0.7</f>
        <v>75.852</v>
      </c>
      <c r="J41" s="64" t="s">
        <v>15</v>
      </c>
    </row>
    <row r="42" s="47" customFormat="1" ht="20" customHeight="1" spans="1:10">
      <c r="A42" s="63">
        <v>38</v>
      </c>
      <c r="B42" s="63" t="s">
        <v>143</v>
      </c>
      <c r="C42" s="63" t="s">
        <v>144</v>
      </c>
      <c r="D42" s="63">
        <v>356</v>
      </c>
      <c r="E42" s="64">
        <v>88</v>
      </c>
      <c r="F42" s="64">
        <v>84</v>
      </c>
      <c r="G42" s="64">
        <v>86.2</v>
      </c>
      <c r="H42" s="64">
        <f t="shared" ref="H42:H48" si="11">0.4*E42+0.1*F42+0.5*G42</f>
        <v>86.7</v>
      </c>
      <c r="I42" s="64">
        <f t="shared" ref="I42:I48" si="12">0.7*D42/5+0.3*H42</f>
        <v>75.85</v>
      </c>
      <c r="J42" s="64" t="s">
        <v>15</v>
      </c>
    </row>
    <row r="43" s="47" customFormat="1" ht="20" customHeight="1" spans="1:10">
      <c r="A43" s="63">
        <v>39</v>
      </c>
      <c r="B43" s="63" t="s">
        <v>145</v>
      </c>
      <c r="C43" s="63" t="s">
        <v>146</v>
      </c>
      <c r="D43" s="63">
        <v>362</v>
      </c>
      <c r="E43" s="64">
        <v>81</v>
      </c>
      <c r="F43" s="64">
        <v>84.8</v>
      </c>
      <c r="G43" s="64">
        <v>84.4</v>
      </c>
      <c r="H43" s="64">
        <f>E43*0.4+F43*0.1+G43*0.5</f>
        <v>83.08</v>
      </c>
      <c r="I43" s="64">
        <f>D43*0.7/5+H43*0.3</f>
        <v>75.604</v>
      </c>
      <c r="J43" s="64" t="s">
        <v>15</v>
      </c>
    </row>
    <row r="44" s="47" customFormat="1" ht="20" customHeight="1" spans="1:10">
      <c r="A44" s="63">
        <v>40</v>
      </c>
      <c r="B44" s="63" t="s">
        <v>147</v>
      </c>
      <c r="C44" s="63" t="s">
        <v>148</v>
      </c>
      <c r="D44" s="63">
        <v>359</v>
      </c>
      <c r="E44" s="64">
        <v>85.8</v>
      </c>
      <c r="F44" s="64">
        <v>80.8</v>
      </c>
      <c r="G44" s="64">
        <v>83.6</v>
      </c>
      <c r="H44" s="64">
        <f t="shared" si="11"/>
        <v>84.2</v>
      </c>
      <c r="I44" s="64">
        <f t="shared" si="12"/>
        <v>75.52</v>
      </c>
      <c r="J44" s="64" t="s">
        <v>15</v>
      </c>
    </row>
    <row r="45" s="47" customFormat="1" ht="20" customHeight="1" spans="1:10">
      <c r="A45" s="63">
        <v>41</v>
      </c>
      <c r="B45" s="63" t="s">
        <v>149</v>
      </c>
      <c r="C45" s="63" t="s">
        <v>150</v>
      </c>
      <c r="D45" s="63">
        <v>358</v>
      </c>
      <c r="E45" s="64">
        <f>'[1]16-曹港澳'!G3</f>
        <v>84.2</v>
      </c>
      <c r="F45" s="64">
        <f>'[1]16-曹港澳'!G2</f>
        <v>82.6</v>
      </c>
      <c r="G45" s="64">
        <f>'[1]16-曹港澳'!G4</f>
        <v>84.8</v>
      </c>
      <c r="H45" s="64">
        <f>'[1]16-曹港澳'!B6</f>
        <v>84.34</v>
      </c>
      <c r="I45" s="64">
        <f>H45*0.3+(D45/5)*0.7</f>
        <v>75.422</v>
      </c>
      <c r="J45" s="64" t="s">
        <v>15</v>
      </c>
    </row>
    <row r="46" s="47" customFormat="1" ht="20" customHeight="1" spans="1:10">
      <c r="A46" s="63">
        <v>42</v>
      </c>
      <c r="B46" s="63" t="s">
        <v>151</v>
      </c>
      <c r="C46" s="63" t="s">
        <v>152</v>
      </c>
      <c r="D46" s="63">
        <v>367</v>
      </c>
      <c r="E46" s="64">
        <v>79</v>
      </c>
      <c r="F46" s="64">
        <v>81.2</v>
      </c>
      <c r="G46" s="64">
        <v>80.8</v>
      </c>
      <c r="H46" s="64">
        <f t="shared" ref="H46:H51" si="13">E46*0.4+F46*0.1+G46*0.5</f>
        <v>80.12</v>
      </c>
      <c r="I46" s="64">
        <f t="shared" ref="I46:I51" si="14">D46*0.7/5+H46*0.3</f>
        <v>75.416</v>
      </c>
      <c r="J46" s="64" t="s">
        <v>15</v>
      </c>
    </row>
    <row r="47" s="47" customFormat="1" ht="20" customHeight="1" spans="1:10">
      <c r="A47" s="63">
        <v>43</v>
      </c>
      <c r="B47" s="63" t="s">
        <v>153</v>
      </c>
      <c r="C47" s="63" t="s">
        <v>154</v>
      </c>
      <c r="D47" s="63">
        <v>339</v>
      </c>
      <c r="E47" s="64">
        <v>93.4</v>
      </c>
      <c r="F47" s="64">
        <v>90.6</v>
      </c>
      <c r="G47" s="64">
        <v>92.8</v>
      </c>
      <c r="H47" s="64">
        <f t="shared" si="11"/>
        <v>92.82</v>
      </c>
      <c r="I47" s="64">
        <f t="shared" si="12"/>
        <v>75.306</v>
      </c>
      <c r="J47" s="64" t="s">
        <v>15</v>
      </c>
    </row>
    <row r="48" s="47" customFormat="1" ht="20" customHeight="1" spans="1:10">
      <c r="A48" s="63">
        <v>44</v>
      </c>
      <c r="B48" s="63" t="s">
        <v>155</v>
      </c>
      <c r="C48" s="63" t="s">
        <v>156</v>
      </c>
      <c r="D48" s="63">
        <v>361</v>
      </c>
      <c r="E48" s="64">
        <v>83</v>
      </c>
      <c r="F48" s="64">
        <v>83.6</v>
      </c>
      <c r="G48" s="64">
        <v>81.6</v>
      </c>
      <c r="H48" s="64">
        <f t="shared" si="11"/>
        <v>82.36</v>
      </c>
      <c r="I48" s="64">
        <f t="shared" si="12"/>
        <v>75.248</v>
      </c>
      <c r="J48" s="64" t="s">
        <v>15</v>
      </c>
    </row>
    <row r="49" s="47" customFormat="1" ht="20" customHeight="1" spans="1:10">
      <c r="A49" s="63">
        <v>45</v>
      </c>
      <c r="B49" s="63" t="s">
        <v>157</v>
      </c>
      <c r="C49" s="63" t="s">
        <v>158</v>
      </c>
      <c r="D49" s="63">
        <v>360</v>
      </c>
      <c r="E49" s="64">
        <v>85.2</v>
      </c>
      <c r="F49" s="64">
        <v>76.8</v>
      </c>
      <c r="G49" s="64">
        <v>81.4</v>
      </c>
      <c r="H49" s="64">
        <f t="shared" si="13"/>
        <v>82.46</v>
      </c>
      <c r="I49" s="64">
        <f t="shared" si="14"/>
        <v>75.138</v>
      </c>
      <c r="J49" s="64" t="s">
        <v>15</v>
      </c>
    </row>
    <row r="50" s="48" customFormat="1" ht="20" customHeight="1" spans="1:10">
      <c r="A50" s="63">
        <v>46</v>
      </c>
      <c r="B50" s="63" t="s">
        <v>159</v>
      </c>
      <c r="C50" s="63" t="s">
        <v>160</v>
      </c>
      <c r="D50" s="63">
        <v>365</v>
      </c>
      <c r="E50" s="64">
        <v>81</v>
      </c>
      <c r="F50" s="64">
        <v>78.2</v>
      </c>
      <c r="G50" s="64">
        <v>79.8</v>
      </c>
      <c r="H50" s="64">
        <f>0.4*E50+0.1*F50+0.5*G50</f>
        <v>80.12</v>
      </c>
      <c r="I50" s="64">
        <f>0.7*D50/5+0.3*H50</f>
        <v>75.136</v>
      </c>
      <c r="J50" s="64" t="s">
        <v>15</v>
      </c>
    </row>
    <row r="51" s="48" customFormat="1" ht="20" customHeight="1" spans="1:10">
      <c r="A51" s="63">
        <v>47</v>
      </c>
      <c r="B51" s="63" t="s">
        <v>161</v>
      </c>
      <c r="C51" s="63" t="s">
        <v>162</v>
      </c>
      <c r="D51" s="63">
        <v>359</v>
      </c>
      <c r="E51" s="64">
        <v>81.4</v>
      </c>
      <c r="F51" s="64">
        <v>80</v>
      </c>
      <c r="G51" s="64">
        <v>84.4</v>
      </c>
      <c r="H51" s="64">
        <f t="shared" si="13"/>
        <v>82.76</v>
      </c>
      <c r="I51" s="64">
        <f t="shared" si="14"/>
        <v>75.088</v>
      </c>
      <c r="J51" s="64" t="s">
        <v>15</v>
      </c>
    </row>
    <row r="52" s="48" customFormat="1" ht="20" customHeight="1" spans="1:10">
      <c r="A52" s="63">
        <v>48</v>
      </c>
      <c r="B52" s="63" t="s">
        <v>163</v>
      </c>
      <c r="C52" s="63" t="s">
        <v>164</v>
      </c>
      <c r="D52" s="63">
        <v>359</v>
      </c>
      <c r="E52" s="64">
        <v>84</v>
      </c>
      <c r="F52" s="64">
        <v>81.8</v>
      </c>
      <c r="G52" s="64">
        <v>81.2</v>
      </c>
      <c r="H52" s="64">
        <f>0.4*E52+0.1*F52+0.5*G52</f>
        <v>82.38</v>
      </c>
      <c r="I52" s="64">
        <f>0.7*D52/5+0.3*H52</f>
        <v>74.974</v>
      </c>
      <c r="J52" s="64" t="s">
        <v>15</v>
      </c>
    </row>
    <row r="53" s="48" customFormat="1" ht="20" customHeight="1" spans="1:10">
      <c r="A53" s="63">
        <v>49</v>
      </c>
      <c r="B53" s="63" t="s">
        <v>165</v>
      </c>
      <c r="C53" s="63" t="s">
        <v>166</v>
      </c>
      <c r="D53" s="63">
        <v>351</v>
      </c>
      <c r="E53" s="64">
        <f>'[1]33-吴迪'!G3</f>
        <v>85.6</v>
      </c>
      <c r="F53" s="64">
        <f>'[1]33-吴迪'!G2</f>
        <v>83.8</v>
      </c>
      <c r="G53" s="64">
        <f>'[1]33-吴迪'!G4</f>
        <v>86.4</v>
      </c>
      <c r="H53" s="64">
        <f>'[1]33-吴迪'!B6</f>
        <v>85.82</v>
      </c>
      <c r="I53" s="64">
        <f>H53*0.3+(D53/5)*0.7</f>
        <v>74.886</v>
      </c>
      <c r="J53" s="64" t="s">
        <v>15</v>
      </c>
    </row>
    <row r="54" s="48" customFormat="1" ht="20" customHeight="1" spans="1:10">
      <c r="A54" s="63">
        <v>50</v>
      </c>
      <c r="B54" s="63" t="s">
        <v>167</v>
      </c>
      <c r="C54" s="63" t="s">
        <v>168</v>
      </c>
      <c r="D54" s="63">
        <v>365</v>
      </c>
      <c r="E54" s="64">
        <v>78.2</v>
      </c>
      <c r="F54" s="64">
        <v>81.2</v>
      </c>
      <c r="G54" s="64">
        <v>79.6</v>
      </c>
      <c r="H54" s="64">
        <f>E54*0.4+F54*0.1+G54*0.5</f>
        <v>79.2</v>
      </c>
      <c r="I54" s="64">
        <f>D54*0.7/5+H54*0.3</f>
        <v>74.86</v>
      </c>
      <c r="J54" s="64" t="s">
        <v>15</v>
      </c>
    </row>
    <row r="55" s="48" customFormat="1" ht="20" customHeight="1" spans="1:10">
      <c r="A55" s="63">
        <v>51</v>
      </c>
      <c r="B55" s="63" t="s">
        <v>169</v>
      </c>
      <c r="C55" s="63" t="s">
        <v>170</v>
      </c>
      <c r="D55" s="63">
        <v>360</v>
      </c>
      <c r="E55" s="64">
        <f>'[1]32-隋同航'!G3</f>
        <v>79.8</v>
      </c>
      <c r="F55" s="64">
        <f>'[1]32-隋同航'!G2</f>
        <v>87</v>
      </c>
      <c r="G55" s="64">
        <f>'[1]32-隋同航'!G4</f>
        <v>81.4</v>
      </c>
      <c r="H55" s="64">
        <f>'[1]32-隋同航'!B6</f>
        <v>81.32</v>
      </c>
      <c r="I55" s="64">
        <f>H55*0.3+(D55/5)*0.7</f>
        <v>74.796</v>
      </c>
      <c r="J55" s="64" t="s">
        <v>15</v>
      </c>
    </row>
    <row r="56" s="48" customFormat="1" ht="20" customHeight="1" spans="1:10">
      <c r="A56" s="63">
        <v>52</v>
      </c>
      <c r="B56" s="63" t="s">
        <v>171</v>
      </c>
      <c r="C56" s="63" t="s">
        <v>172</v>
      </c>
      <c r="D56" s="63">
        <v>341</v>
      </c>
      <c r="E56" s="64">
        <v>88.2</v>
      </c>
      <c r="F56" s="64">
        <v>92.4</v>
      </c>
      <c r="G56" s="64">
        <v>91.2</v>
      </c>
      <c r="H56" s="64">
        <f>E56*0.4+F56*0.1+G56*0.5</f>
        <v>90.12</v>
      </c>
      <c r="I56" s="64">
        <f>D56*0.7/5+H56*0.3</f>
        <v>74.776</v>
      </c>
      <c r="J56" s="64" t="s">
        <v>15</v>
      </c>
    </row>
    <row r="57" s="48" customFormat="1" ht="20" customHeight="1" spans="1:10">
      <c r="A57" s="63">
        <v>53</v>
      </c>
      <c r="B57" s="63" t="s">
        <v>173</v>
      </c>
      <c r="C57" s="63" t="s">
        <v>174</v>
      </c>
      <c r="D57" s="63">
        <v>349</v>
      </c>
      <c r="E57" s="64">
        <v>87</v>
      </c>
      <c r="F57" s="64">
        <v>84.2</v>
      </c>
      <c r="G57" s="64">
        <v>83.8</v>
      </c>
      <c r="H57" s="64">
        <f>0.4*E57+0.1*F57+0.5*G57</f>
        <v>85.12</v>
      </c>
      <c r="I57" s="64">
        <f>0.7*D57/5+0.3*H57</f>
        <v>74.396</v>
      </c>
      <c r="J57" s="64" t="s">
        <v>15</v>
      </c>
    </row>
    <row r="58" s="48" customFormat="1" ht="20" customHeight="1" spans="1:10">
      <c r="A58" s="63">
        <v>54</v>
      </c>
      <c r="B58" s="63" t="s">
        <v>175</v>
      </c>
      <c r="C58" s="63" t="s">
        <v>176</v>
      </c>
      <c r="D58" s="63">
        <v>334</v>
      </c>
      <c r="E58" s="64">
        <v>92.8</v>
      </c>
      <c r="F58" s="64">
        <v>89.2</v>
      </c>
      <c r="G58" s="64">
        <v>92</v>
      </c>
      <c r="H58" s="64">
        <f>0.4*E58+0.1*F58+0.5*G58</f>
        <v>92.04</v>
      </c>
      <c r="I58" s="64">
        <f>0.7*D58/5+0.3*H58</f>
        <v>74.372</v>
      </c>
      <c r="J58" s="64" t="s">
        <v>15</v>
      </c>
    </row>
    <row r="59" s="48" customFormat="1" ht="20" customHeight="1" spans="1:10">
      <c r="A59" s="63">
        <v>55</v>
      </c>
      <c r="B59" s="63" t="s">
        <v>177</v>
      </c>
      <c r="C59" s="63" t="s">
        <v>178</v>
      </c>
      <c r="D59" s="63">
        <v>358</v>
      </c>
      <c r="E59" s="64">
        <f>'[1]7-王继德'!G3</f>
        <v>82</v>
      </c>
      <c r="F59" s="64">
        <f>'[1]7-王继德'!G2</f>
        <v>78.4</v>
      </c>
      <c r="G59" s="64">
        <f>'[1]7-王继德'!G4</f>
        <v>79.8</v>
      </c>
      <c r="H59" s="64">
        <f>'[1]7-王继德'!B6</f>
        <v>80.54</v>
      </c>
      <c r="I59" s="64">
        <f t="shared" ref="I59:I64" si="15">H59*0.3+(D59/5)*0.7</f>
        <v>74.282</v>
      </c>
      <c r="J59" s="64" t="s">
        <v>15</v>
      </c>
    </row>
    <row r="60" s="48" customFormat="1" ht="20" customHeight="1" spans="1:10">
      <c r="A60" s="63">
        <v>56</v>
      </c>
      <c r="B60" s="63" t="s">
        <v>179</v>
      </c>
      <c r="C60" s="63" t="s">
        <v>180</v>
      </c>
      <c r="D60" s="63">
        <v>348</v>
      </c>
      <c r="E60" s="64">
        <v>86.2</v>
      </c>
      <c r="F60" s="64">
        <v>81.2</v>
      </c>
      <c r="G60" s="64">
        <v>84.8</v>
      </c>
      <c r="H60" s="64">
        <v>85</v>
      </c>
      <c r="I60" s="64">
        <v>74.22</v>
      </c>
      <c r="J60" s="64" t="s">
        <v>15</v>
      </c>
    </row>
    <row r="61" s="48" customFormat="1" ht="20" customHeight="1" spans="1:10">
      <c r="A61" s="63">
        <v>57</v>
      </c>
      <c r="B61" s="63" t="s">
        <v>181</v>
      </c>
      <c r="C61" s="63" t="s">
        <v>182</v>
      </c>
      <c r="D61" s="63">
        <v>347</v>
      </c>
      <c r="E61" s="64">
        <v>84.4</v>
      </c>
      <c r="F61" s="64">
        <v>86</v>
      </c>
      <c r="G61" s="64">
        <v>86.2</v>
      </c>
      <c r="H61" s="64">
        <v>85.46</v>
      </c>
      <c r="I61" s="64">
        <v>74.218</v>
      </c>
      <c r="J61" s="64" t="s">
        <v>15</v>
      </c>
    </row>
    <row r="62" s="48" customFormat="1" ht="20" customHeight="1" spans="1:10">
      <c r="A62" s="63">
        <v>58</v>
      </c>
      <c r="B62" s="63" t="s">
        <v>183</v>
      </c>
      <c r="C62" s="63" t="s">
        <v>184</v>
      </c>
      <c r="D62" s="63">
        <v>351</v>
      </c>
      <c r="E62" s="64">
        <f>'[1]11-邦蒙良'!G3</f>
        <v>85.4</v>
      </c>
      <c r="F62" s="64">
        <f>'[1]11-邦蒙良'!G2</f>
        <v>78</v>
      </c>
      <c r="G62" s="64">
        <f>'[1]11-邦蒙良'!G4</f>
        <v>82.8</v>
      </c>
      <c r="H62" s="64">
        <f>'[1]11-邦蒙良'!B6</f>
        <v>83.36</v>
      </c>
      <c r="I62" s="64">
        <f t="shared" si="15"/>
        <v>74.148</v>
      </c>
      <c r="J62" s="64" t="s">
        <v>15</v>
      </c>
    </row>
    <row r="63" s="48" customFormat="1" ht="20" customHeight="1" spans="1:10">
      <c r="A63" s="63">
        <v>59</v>
      </c>
      <c r="B63" s="63" t="s">
        <v>185</v>
      </c>
      <c r="C63" s="63" t="s">
        <v>186</v>
      </c>
      <c r="D63" s="63">
        <v>342</v>
      </c>
      <c r="E63" s="64">
        <v>88.6</v>
      </c>
      <c r="F63" s="64">
        <v>88</v>
      </c>
      <c r="G63" s="64">
        <v>86.4</v>
      </c>
      <c r="H63" s="64">
        <f>0.4*E63+0.1*F63+0.5*G63</f>
        <v>87.44</v>
      </c>
      <c r="I63" s="64">
        <f>0.7*D63/5+0.3*H63</f>
        <v>74.112</v>
      </c>
      <c r="J63" s="64" t="s">
        <v>15</v>
      </c>
    </row>
    <row r="64" s="48" customFormat="1" ht="20" customHeight="1" spans="1:10">
      <c r="A64" s="63">
        <v>60</v>
      </c>
      <c r="B64" s="63" t="s">
        <v>187</v>
      </c>
      <c r="C64" s="63" t="s">
        <v>188</v>
      </c>
      <c r="D64" s="63">
        <v>340</v>
      </c>
      <c r="E64" s="64">
        <f>'[1]22-李韶康'!G3</f>
        <v>89.8</v>
      </c>
      <c r="F64" s="64">
        <f>'[1]22-李韶康'!G2</f>
        <v>83.2</v>
      </c>
      <c r="G64" s="64">
        <f>'[1]22-李韶康'!G4</f>
        <v>88.2</v>
      </c>
      <c r="H64" s="64">
        <f>'[1]22-李韶康'!B6</f>
        <v>88.34</v>
      </c>
      <c r="I64" s="64">
        <f t="shared" si="15"/>
        <v>74.102</v>
      </c>
      <c r="J64" s="64" t="s">
        <v>15</v>
      </c>
    </row>
    <row r="65" s="48" customFormat="1" ht="20" customHeight="1" spans="1:10">
      <c r="A65" s="63">
        <v>61</v>
      </c>
      <c r="B65" s="63" t="s">
        <v>189</v>
      </c>
      <c r="C65" s="63" t="s">
        <v>190</v>
      </c>
      <c r="D65" s="63">
        <v>363</v>
      </c>
      <c r="E65" s="64">
        <v>79</v>
      </c>
      <c r="F65" s="64">
        <v>75.4</v>
      </c>
      <c r="G65" s="64">
        <v>76.4</v>
      </c>
      <c r="H65" s="64">
        <f>E65*0.4+F65*0.1+G65*0.5</f>
        <v>77.34</v>
      </c>
      <c r="I65" s="64">
        <f>D65*0.7/5+H65*0.3</f>
        <v>74.022</v>
      </c>
      <c r="J65" s="64" t="s">
        <v>15</v>
      </c>
    </row>
    <row r="66" s="48" customFormat="1" ht="20" customHeight="1" spans="1:10">
      <c r="A66" s="63">
        <v>62</v>
      </c>
      <c r="B66" s="63" t="s">
        <v>191</v>
      </c>
      <c r="C66" s="63" t="s">
        <v>192</v>
      </c>
      <c r="D66" s="63">
        <v>349</v>
      </c>
      <c r="E66" s="64">
        <v>82.6</v>
      </c>
      <c r="F66" s="64">
        <v>78.8</v>
      </c>
      <c r="G66" s="64">
        <v>85</v>
      </c>
      <c r="H66" s="64">
        <f>E66*0.4+F66*0.1+G66*0.5</f>
        <v>83.42</v>
      </c>
      <c r="I66" s="64">
        <f>D66*0.7/5+H66*0.3</f>
        <v>73.886</v>
      </c>
      <c r="J66" s="64" t="s">
        <v>15</v>
      </c>
    </row>
    <row r="67" s="48" customFormat="1" ht="20" customHeight="1" spans="1:10">
      <c r="A67" s="63">
        <v>63</v>
      </c>
      <c r="B67" s="63" t="s">
        <v>193</v>
      </c>
      <c r="C67" s="63" t="s">
        <v>194</v>
      </c>
      <c r="D67" s="63">
        <v>344</v>
      </c>
      <c r="E67" s="64">
        <f>'[1]2-陈琦'!G9</f>
        <v>87.6</v>
      </c>
      <c r="F67" s="64">
        <f>'[1]2-陈琦'!G8</f>
        <v>83.8</v>
      </c>
      <c r="G67" s="64">
        <f>'[1]2-陈琦'!G10</f>
        <v>84.6</v>
      </c>
      <c r="H67" s="64">
        <f>'[1]2-陈琦'!B12</f>
        <v>85.72</v>
      </c>
      <c r="I67" s="64">
        <f t="shared" ref="I67:I71" si="16">H67*0.3+(D67/5)*0.7</f>
        <v>73.876</v>
      </c>
      <c r="J67" s="64" t="s">
        <v>15</v>
      </c>
    </row>
    <row r="68" s="48" customFormat="1" ht="20" customHeight="1" spans="1:10">
      <c r="A68" s="63">
        <v>64</v>
      </c>
      <c r="B68" s="63" t="s">
        <v>195</v>
      </c>
      <c r="C68" s="63" t="s">
        <v>196</v>
      </c>
      <c r="D68" s="63">
        <v>357</v>
      </c>
      <c r="E68" s="64">
        <v>81.4</v>
      </c>
      <c r="F68" s="64">
        <v>75</v>
      </c>
      <c r="G68" s="64">
        <v>78.8</v>
      </c>
      <c r="H68" s="64">
        <f>E68*0.4+F68*0.1+G68*0.5</f>
        <v>79.46</v>
      </c>
      <c r="I68" s="64">
        <f>D68*0.7/5+H68*0.3</f>
        <v>73.818</v>
      </c>
      <c r="J68" s="64" t="s">
        <v>15</v>
      </c>
    </row>
    <row r="69" s="48" customFormat="1" ht="20" customHeight="1" spans="1:10">
      <c r="A69" s="63">
        <v>65</v>
      </c>
      <c r="B69" s="63" t="s">
        <v>197</v>
      </c>
      <c r="C69" s="63" t="s">
        <v>198</v>
      </c>
      <c r="D69" s="63">
        <v>336</v>
      </c>
      <c r="E69" s="64">
        <v>90.2</v>
      </c>
      <c r="F69" s="64">
        <v>87.8</v>
      </c>
      <c r="G69" s="64">
        <v>88.2</v>
      </c>
      <c r="H69" s="64">
        <f t="shared" ref="H69:H74" si="17">0.4*E69+0.1*F69+0.5*G69</f>
        <v>88.96</v>
      </c>
      <c r="I69" s="64">
        <f t="shared" ref="I69:I74" si="18">0.7*D69/5+0.3*H69</f>
        <v>73.728</v>
      </c>
      <c r="J69" s="64" t="s">
        <v>15</v>
      </c>
    </row>
    <row r="70" s="48" customFormat="1" ht="20" customHeight="1" spans="1:10">
      <c r="A70" s="63">
        <v>66</v>
      </c>
      <c r="B70" s="63" t="s">
        <v>199</v>
      </c>
      <c r="C70" s="63" t="s">
        <v>200</v>
      </c>
      <c r="D70" s="63">
        <v>344</v>
      </c>
      <c r="E70" s="64">
        <f>'[1]25-左连磊'!G3</f>
        <v>83.8</v>
      </c>
      <c r="F70" s="64">
        <f>'[1]25-左连磊'!G2</f>
        <v>90</v>
      </c>
      <c r="G70" s="64">
        <f>'[1]25-左连磊'!G4</f>
        <v>85.4</v>
      </c>
      <c r="H70" s="64">
        <f>'[1]25-左连磊'!B6</f>
        <v>85.22</v>
      </c>
      <c r="I70" s="64">
        <f t="shared" si="16"/>
        <v>73.726</v>
      </c>
      <c r="J70" s="64" t="s">
        <v>15</v>
      </c>
    </row>
    <row r="71" s="48" customFormat="1" ht="20" customHeight="1" spans="1:10">
      <c r="A71" s="63">
        <v>67</v>
      </c>
      <c r="B71" s="63" t="s">
        <v>201</v>
      </c>
      <c r="C71" s="63" t="s">
        <v>202</v>
      </c>
      <c r="D71" s="63">
        <v>346</v>
      </c>
      <c r="E71" s="64">
        <f>'[1]14-葛城才'!G3</f>
        <v>84</v>
      </c>
      <c r="F71" s="64">
        <f>'[1]14-葛城才'!G2</f>
        <v>84.6</v>
      </c>
      <c r="G71" s="64">
        <f>'[1]14-葛城才'!G4</f>
        <v>84</v>
      </c>
      <c r="H71" s="64">
        <f>'[1]14-葛城才'!B6</f>
        <v>84.06</v>
      </c>
      <c r="I71" s="64">
        <f t="shared" si="16"/>
        <v>73.658</v>
      </c>
      <c r="J71" s="64" t="s">
        <v>15</v>
      </c>
    </row>
    <row r="72" s="48" customFormat="1" ht="20" customHeight="1" spans="1:10">
      <c r="A72" s="63">
        <v>68</v>
      </c>
      <c r="B72" s="63" t="s">
        <v>203</v>
      </c>
      <c r="C72" s="63" t="s">
        <v>204</v>
      </c>
      <c r="D72" s="63">
        <v>348</v>
      </c>
      <c r="E72" s="64">
        <v>83.4</v>
      </c>
      <c r="F72" s="64">
        <v>78.2</v>
      </c>
      <c r="G72" s="64">
        <v>82.4</v>
      </c>
      <c r="H72" s="64">
        <f>E72*0.4+F72*0.1+G72*0.5</f>
        <v>82.38</v>
      </c>
      <c r="I72" s="64">
        <f>D72*0.7/5+H72*0.3</f>
        <v>73.434</v>
      </c>
      <c r="J72" s="64" t="s">
        <v>15</v>
      </c>
    </row>
    <row r="73" s="48" customFormat="1" ht="20" customHeight="1" spans="1:10">
      <c r="A73" s="63">
        <v>69</v>
      </c>
      <c r="B73" s="63" t="s">
        <v>205</v>
      </c>
      <c r="C73" s="63" t="s">
        <v>206</v>
      </c>
      <c r="D73" s="63">
        <v>345</v>
      </c>
      <c r="E73" s="64">
        <v>86</v>
      </c>
      <c r="F73" s="64">
        <v>82</v>
      </c>
      <c r="G73" s="64">
        <v>82</v>
      </c>
      <c r="H73" s="64">
        <f t="shared" si="17"/>
        <v>83.6</v>
      </c>
      <c r="I73" s="64">
        <f t="shared" si="18"/>
        <v>73.38</v>
      </c>
      <c r="J73" s="64" t="s">
        <v>15</v>
      </c>
    </row>
    <row r="74" s="48" customFormat="1" ht="20" customHeight="1" spans="1:10">
      <c r="A74" s="63">
        <v>70</v>
      </c>
      <c r="B74" s="63" t="s">
        <v>207</v>
      </c>
      <c r="C74" s="63" t="s">
        <v>208</v>
      </c>
      <c r="D74" s="63">
        <v>335</v>
      </c>
      <c r="E74" s="64">
        <v>88.4</v>
      </c>
      <c r="F74" s="64">
        <v>84.2</v>
      </c>
      <c r="G74" s="64">
        <v>87.4</v>
      </c>
      <c r="H74" s="64">
        <f t="shared" si="17"/>
        <v>87.48</v>
      </c>
      <c r="I74" s="64">
        <f t="shared" si="18"/>
        <v>73.144</v>
      </c>
      <c r="J74" s="64" t="s">
        <v>15</v>
      </c>
    </row>
    <row r="75" s="48" customFormat="1" ht="20" customHeight="1" spans="1:10">
      <c r="A75" s="63">
        <v>71</v>
      </c>
      <c r="B75" s="63" t="s">
        <v>209</v>
      </c>
      <c r="C75" s="63" t="s">
        <v>210</v>
      </c>
      <c r="D75" s="63">
        <v>336</v>
      </c>
      <c r="E75" s="64">
        <v>87.8</v>
      </c>
      <c r="F75" s="64">
        <v>88.2</v>
      </c>
      <c r="G75" s="64">
        <v>84.6</v>
      </c>
      <c r="H75" s="64">
        <f t="shared" ref="H75:H82" si="19">E75*0.4+F75*0.1+G75*0.5</f>
        <v>86.24</v>
      </c>
      <c r="I75" s="64">
        <f t="shared" ref="I75:I82" si="20">D75*0.7/5+H75*0.3</f>
        <v>72.912</v>
      </c>
      <c r="J75" s="64" t="s">
        <v>15</v>
      </c>
    </row>
    <row r="76" s="48" customFormat="1" ht="20" customHeight="1" spans="1:10">
      <c r="A76" s="63">
        <v>72</v>
      </c>
      <c r="B76" s="63" t="s">
        <v>211</v>
      </c>
      <c r="C76" s="63" t="s">
        <v>212</v>
      </c>
      <c r="D76" s="63">
        <v>345</v>
      </c>
      <c r="E76" s="64">
        <v>82.8</v>
      </c>
      <c r="F76" s="64">
        <v>79</v>
      </c>
      <c r="G76" s="64">
        <v>81.8</v>
      </c>
      <c r="H76" s="64">
        <f>0.4*E76+0.1*F76+0.5*G76</f>
        <v>81.92</v>
      </c>
      <c r="I76" s="64">
        <f>0.7*D76/5+0.3*H76</f>
        <v>72.876</v>
      </c>
      <c r="J76" s="64" t="s">
        <v>15</v>
      </c>
    </row>
    <row r="77" s="48" customFormat="1" ht="20" customHeight="1" spans="1:10">
      <c r="A77" s="63">
        <v>73</v>
      </c>
      <c r="B77" s="63" t="s">
        <v>213</v>
      </c>
      <c r="C77" s="63" t="s">
        <v>214</v>
      </c>
      <c r="D77" s="63">
        <v>337</v>
      </c>
      <c r="E77" s="64">
        <f>'[1]6-张兆瑞'!G3</f>
        <v>86.2</v>
      </c>
      <c r="F77" s="64">
        <f>'[1]6-张兆瑞'!G2</f>
        <v>83.8</v>
      </c>
      <c r="G77" s="64">
        <f>'[1]6-张兆瑞'!G4</f>
        <v>84.4</v>
      </c>
      <c r="H77" s="64">
        <f>'[1]6-张兆瑞'!B6</f>
        <v>85.06</v>
      </c>
      <c r="I77" s="64">
        <f>H77*0.3+(D77/5)*0.7</f>
        <v>72.698</v>
      </c>
      <c r="J77" s="64" t="s">
        <v>15</v>
      </c>
    </row>
    <row r="78" s="48" customFormat="1" ht="20" customHeight="1" spans="1:10">
      <c r="A78" s="63">
        <v>74</v>
      </c>
      <c r="B78" s="63" t="s">
        <v>215</v>
      </c>
      <c r="C78" s="63" t="s">
        <v>216</v>
      </c>
      <c r="D78" s="63">
        <v>346</v>
      </c>
      <c r="E78" s="64">
        <v>80.6</v>
      </c>
      <c r="F78" s="64">
        <v>85.2</v>
      </c>
      <c r="G78" s="64">
        <v>80</v>
      </c>
      <c r="H78" s="64">
        <f t="shared" si="19"/>
        <v>80.76</v>
      </c>
      <c r="I78" s="64">
        <f t="shared" si="20"/>
        <v>72.668</v>
      </c>
      <c r="J78" s="64" t="s">
        <v>15</v>
      </c>
    </row>
    <row r="79" s="48" customFormat="1" ht="20" customHeight="1" spans="1:10">
      <c r="A79" s="63">
        <v>75</v>
      </c>
      <c r="B79" s="63" t="s">
        <v>217</v>
      </c>
      <c r="C79" s="63" t="s">
        <v>218</v>
      </c>
      <c r="D79" s="63">
        <v>340</v>
      </c>
      <c r="E79" s="64">
        <v>85</v>
      </c>
      <c r="F79" s="64">
        <v>79.2</v>
      </c>
      <c r="G79" s="64">
        <v>83</v>
      </c>
      <c r="H79" s="64">
        <f t="shared" si="19"/>
        <v>83.42</v>
      </c>
      <c r="I79" s="64">
        <f t="shared" si="20"/>
        <v>72.626</v>
      </c>
      <c r="J79" s="64" t="s">
        <v>15</v>
      </c>
    </row>
    <row r="80" s="48" customFormat="1" ht="20" customHeight="1" spans="1:10">
      <c r="A80" s="63">
        <v>76</v>
      </c>
      <c r="B80" s="63" t="s">
        <v>219</v>
      </c>
      <c r="C80" s="63" t="s">
        <v>220</v>
      </c>
      <c r="D80" s="63">
        <v>345</v>
      </c>
      <c r="E80" s="64">
        <v>80.4</v>
      </c>
      <c r="F80" s="64">
        <v>78.6</v>
      </c>
      <c r="G80" s="64">
        <v>81.8</v>
      </c>
      <c r="H80" s="64">
        <f t="shared" si="19"/>
        <v>80.92</v>
      </c>
      <c r="I80" s="64">
        <f t="shared" si="20"/>
        <v>72.576</v>
      </c>
      <c r="J80" s="64" t="s">
        <v>15</v>
      </c>
    </row>
    <row r="81" s="48" customFormat="1" ht="20" customHeight="1" spans="1:10">
      <c r="A81" s="63">
        <v>77</v>
      </c>
      <c r="B81" s="63" t="s">
        <v>221</v>
      </c>
      <c r="C81" s="63" t="s">
        <v>222</v>
      </c>
      <c r="D81" s="63">
        <v>331</v>
      </c>
      <c r="E81" s="64">
        <v>86.6</v>
      </c>
      <c r="F81" s="64">
        <v>87.8</v>
      </c>
      <c r="G81" s="64">
        <v>87</v>
      </c>
      <c r="H81" s="64">
        <f t="shared" si="19"/>
        <v>86.92</v>
      </c>
      <c r="I81" s="64">
        <f t="shared" si="20"/>
        <v>72.416</v>
      </c>
      <c r="J81" s="64" t="s">
        <v>15</v>
      </c>
    </row>
    <row r="82" s="48" customFormat="1" ht="20" customHeight="1" spans="1:10">
      <c r="A82" s="63">
        <v>78</v>
      </c>
      <c r="B82" s="63" t="s">
        <v>223</v>
      </c>
      <c r="C82" s="63" t="s">
        <v>224</v>
      </c>
      <c r="D82" s="63">
        <v>336</v>
      </c>
      <c r="E82" s="64">
        <v>83.4</v>
      </c>
      <c r="F82" s="64">
        <v>85</v>
      </c>
      <c r="G82" s="64">
        <v>84.6</v>
      </c>
      <c r="H82" s="64">
        <f t="shared" si="19"/>
        <v>84.16</v>
      </c>
      <c r="I82" s="64">
        <f t="shared" si="20"/>
        <v>72.288</v>
      </c>
      <c r="J82" s="64" t="s">
        <v>15</v>
      </c>
    </row>
    <row r="83" s="48" customFormat="1" ht="20" customHeight="1" spans="1:10">
      <c r="A83" s="63">
        <v>79</v>
      </c>
      <c r="B83" s="63" t="s">
        <v>225</v>
      </c>
      <c r="C83" s="63" t="s">
        <v>226</v>
      </c>
      <c r="D83" s="63">
        <v>341</v>
      </c>
      <c r="E83" s="64">
        <f>'[1]18-周文俊'!G3</f>
        <v>82.8</v>
      </c>
      <c r="F83" s="64">
        <f>'[1]18-周文俊'!G2</f>
        <v>71.6</v>
      </c>
      <c r="G83" s="64">
        <f>'[1]18-周文俊'!G4</f>
        <v>79.6</v>
      </c>
      <c r="H83" s="64">
        <f>'[1]18-周文俊'!B6</f>
        <v>80.08</v>
      </c>
      <c r="I83" s="64">
        <f t="shared" ref="I83:I85" si="21">H83*0.3+(D83/5)*0.7</f>
        <v>71.764</v>
      </c>
      <c r="J83" s="64" t="s">
        <v>15</v>
      </c>
    </row>
    <row r="84" s="48" customFormat="1" ht="20" customHeight="1" spans="1:10">
      <c r="A84" s="63">
        <v>80</v>
      </c>
      <c r="B84" s="63" t="s">
        <v>227</v>
      </c>
      <c r="C84" s="63" t="s">
        <v>228</v>
      </c>
      <c r="D84" s="63">
        <v>336</v>
      </c>
      <c r="E84" s="64">
        <f>'[1]26-吕玉斌'!G3</f>
        <v>80.8</v>
      </c>
      <c r="F84" s="64">
        <f>'[1]26-吕玉斌'!G2</f>
        <v>84.6</v>
      </c>
      <c r="G84" s="64">
        <f>'[1]26-吕玉斌'!G4</f>
        <v>82</v>
      </c>
      <c r="H84" s="64">
        <f>'[1]26-吕玉斌'!B6</f>
        <v>81.78</v>
      </c>
      <c r="I84" s="64">
        <f t="shared" si="21"/>
        <v>71.574</v>
      </c>
      <c r="J84" s="64" t="s">
        <v>15</v>
      </c>
    </row>
    <row r="85" s="48" customFormat="1" ht="20" customHeight="1" spans="1:10">
      <c r="A85" s="63">
        <v>81</v>
      </c>
      <c r="B85" s="63" t="s">
        <v>229</v>
      </c>
      <c r="C85" s="63" t="s">
        <v>230</v>
      </c>
      <c r="D85" s="63">
        <v>333</v>
      </c>
      <c r="E85" s="64">
        <f>'[1]10-白凯'!G3</f>
        <v>85</v>
      </c>
      <c r="F85" s="64">
        <f>'[1]10-白凯'!G2</f>
        <v>77.2</v>
      </c>
      <c r="G85" s="64">
        <f>'[1]10-白凯'!G4</f>
        <v>82.6</v>
      </c>
      <c r="H85" s="64">
        <f>'[1]10-白凯'!B6</f>
        <v>83.02</v>
      </c>
      <c r="I85" s="64">
        <f t="shared" si="21"/>
        <v>71.526</v>
      </c>
      <c r="J85" s="64" t="s">
        <v>15</v>
      </c>
    </row>
    <row r="86" s="48" customFormat="1" ht="20" customHeight="1" spans="1:10">
      <c r="A86" s="63">
        <v>82</v>
      </c>
      <c r="B86" s="63" t="s">
        <v>231</v>
      </c>
      <c r="C86" s="63" t="s">
        <v>232</v>
      </c>
      <c r="D86" s="63">
        <v>342</v>
      </c>
      <c r="E86" s="64">
        <v>80.2</v>
      </c>
      <c r="F86" s="64">
        <v>76.8</v>
      </c>
      <c r="G86" s="64">
        <v>77.2</v>
      </c>
      <c r="H86" s="64">
        <f t="shared" ref="H86:H89" si="22">E86*0.4+F86*0.1+G86*0.5</f>
        <v>78.36</v>
      </c>
      <c r="I86" s="64">
        <f t="shared" ref="I86:I89" si="23">D86*0.7/5+H86*0.3</f>
        <v>71.388</v>
      </c>
      <c r="J86" s="64" t="s">
        <v>15</v>
      </c>
    </row>
    <row r="87" s="48" customFormat="1" ht="20" customHeight="1" spans="1:10">
      <c r="A87" s="63">
        <v>83</v>
      </c>
      <c r="B87" s="63" t="s">
        <v>233</v>
      </c>
      <c r="C87" s="63" t="s">
        <v>234</v>
      </c>
      <c r="D87" s="63">
        <v>339</v>
      </c>
      <c r="E87" s="64">
        <v>76.4</v>
      </c>
      <c r="F87" s="64">
        <v>77.4</v>
      </c>
      <c r="G87" s="64">
        <v>82.6</v>
      </c>
      <c r="H87" s="64">
        <f t="shared" si="22"/>
        <v>79.6</v>
      </c>
      <c r="I87" s="64">
        <f t="shared" si="23"/>
        <v>71.34</v>
      </c>
      <c r="J87" s="64" t="s">
        <v>15</v>
      </c>
    </row>
    <row r="88" s="48" customFormat="1" ht="20" customHeight="1" spans="1:10">
      <c r="A88" s="63">
        <v>84</v>
      </c>
      <c r="B88" s="63" t="s">
        <v>235</v>
      </c>
      <c r="C88" s="63" t="s">
        <v>236</v>
      </c>
      <c r="D88" s="63">
        <v>330</v>
      </c>
      <c r="E88" s="64">
        <v>86</v>
      </c>
      <c r="F88" s="64">
        <v>82.6</v>
      </c>
      <c r="G88" s="64">
        <v>82.2</v>
      </c>
      <c r="H88" s="64">
        <f>0.4*E88+0.1*F88+0.5*G88</f>
        <v>83.76</v>
      </c>
      <c r="I88" s="64">
        <f>0.7*D88/5+0.3*H88</f>
        <v>71.328</v>
      </c>
      <c r="J88" s="64" t="s">
        <v>15</v>
      </c>
    </row>
    <row r="89" s="48" customFormat="1" ht="20" customHeight="1" spans="1:10">
      <c r="A89" s="63">
        <v>85</v>
      </c>
      <c r="B89" s="63" t="s">
        <v>237</v>
      </c>
      <c r="C89" s="63" t="s">
        <v>238</v>
      </c>
      <c r="D89" s="63">
        <v>352</v>
      </c>
      <c r="E89" s="64">
        <v>74</v>
      </c>
      <c r="F89" s="64">
        <v>72.2</v>
      </c>
      <c r="G89" s="64">
        <v>72.4</v>
      </c>
      <c r="H89" s="64">
        <f t="shared" si="22"/>
        <v>73.02</v>
      </c>
      <c r="I89" s="64">
        <f t="shared" si="23"/>
        <v>71.186</v>
      </c>
      <c r="J89" s="64" t="s">
        <v>60</v>
      </c>
    </row>
    <row r="90" s="48" customFormat="1" ht="20" customHeight="1" spans="1:10">
      <c r="A90" s="63">
        <v>86</v>
      </c>
      <c r="B90" s="63" t="s">
        <v>239</v>
      </c>
      <c r="C90" s="63" t="s">
        <v>240</v>
      </c>
      <c r="D90" s="63">
        <v>328</v>
      </c>
      <c r="E90" s="64">
        <f>'[1]29-鲁强强'!G3</f>
        <v>83.6</v>
      </c>
      <c r="F90" s="64">
        <f>'[1]29-鲁强强'!G2</f>
        <v>84.8</v>
      </c>
      <c r="G90" s="64">
        <f>'[1]29-鲁强强'!G4</f>
        <v>84.2</v>
      </c>
      <c r="H90" s="64">
        <f>'[1]29-鲁强强'!B6</f>
        <v>84.02</v>
      </c>
      <c r="I90" s="64">
        <f>H90*0.3+(D90/5)*0.7</f>
        <v>71.126</v>
      </c>
      <c r="J90" s="64" t="s">
        <v>60</v>
      </c>
    </row>
    <row r="91" ht="20" customHeight="1" spans="1:10">
      <c r="A91" s="63">
        <v>87</v>
      </c>
      <c r="B91" s="63" t="s">
        <v>241</v>
      </c>
      <c r="C91" s="63" t="s">
        <v>242</v>
      </c>
      <c r="D91" s="63">
        <v>327</v>
      </c>
      <c r="E91" s="64">
        <f>'[1]4-刘朝伟'!G3</f>
        <v>83</v>
      </c>
      <c r="F91" s="64">
        <f>'[1]4-刘朝伟'!G2</f>
        <v>85.4</v>
      </c>
      <c r="G91" s="64">
        <f>'[1]4-刘朝伟'!G4</f>
        <v>85.4</v>
      </c>
      <c r="H91" s="64">
        <f>'[1]4-刘朝伟'!B6</f>
        <v>84.44</v>
      </c>
      <c r="I91" s="64">
        <f>H91*0.3+(D91/5)*0.7</f>
        <v>71.112</v>
      </c>
      <c r="J91" s="64" t="s">
        <v>60</v>
      </c>
    </row>
    <row r="92" ht="20" customHeight="1" spans="1:10">
      <c r="A92" s="63">
        <v>88</v>
      </c>
      <c r="B92" s="63" t="s">
        <v>243</v>
      </c>
      <c r="C92" s="63" t="s">
        <v>244</v>
      </c>
      <c r="D92" s="63">
        <v>336</v>
      </c>
      <c r="E92" s="64">
        <v>81.4</v>
      </c>
      <c r="F92" s="64">
        <v>78.4</v>
      </c>
      <c r="G92" s="64">
        <v>79.6</v>
      </c>
      <c r="H92" s="64">
        <f t="shared" ref="H92:H97" si="24">0.4*E92+0.1*F92+0.5*G92</f>
        <v>80.2</v>
      </c>
      <c r="I92" s="64">
        <f t="shared" ref="I92:I97" si="25">0.7*D92/5+0.3*H92</f>
        <v>71.1</v>
      </c>
      <c r="J92" s="64" t="s">
        <v>60</v>
      </c>
    </row>
    <row r="93" ht="20" customHeight="1" spans="1:10">
      <c r="A93" s="63">
        <v>89</v>
      </c>
      <c r="B93" s="63" t="s">
        <v>245</v>
      </c>
      <c r="C93" s="63" t="s">
        <v>246</v>
      </c>
      <c r="D93" s="63">
        <v>336</v>
      </c>
      <c r="E93" s="64">
        <v>81</v>
      </c>
      <c r="F93" s="64">
        <v>80.2</v>
      </c>
      <c r="G93" s="64">
        <v>77.2</v>
      </c>
      <c r="H93" s="64">
        <f t="shared" ref="H93:H96" si="26">E93*0.4+F93*0.1+G93*0.5</f>
        <v>79.02</v>
      </c>
      <c r="I93" s="64">
        <f t="shared" ref="I93:I96" si="27">D93*0.7/5+H93*0.3</f>
        <v>70.746</v>
      </c>
      <c r="J93" s="64" t="s">
        <v>60</v>
      </c>
    </row>
    <row r="94" ht="20" customHeight="1" spans="1:10">
      <c r="A94" s="63">
        <v>90</v>
      </c>
      <c r="B94" s="63" t="s">
        <v>247</v>
      </c>
      <c r="C94" s="63" t="s">
        <v>248</v>
      </c>
      <c r="D94" s="63">
        <v>333</v>
      </c>
      <c r="E94" s="64">
        <v>80.6</v>
      </c>
      <c r="F94" s="64">
        <v>75.2</v>
      </c>
      <c r="G94" s="64">
        <v>80.6</v>
      </c>
      <c r="H94" s="64">
        <f t="shared" si="26"/>
        <v>80.06</v>
      </c>
      <c r="I94" s="64">
        <f t="shared" si="27"/>
        <v>70.638</v>
      </c>
      <c r="J94" s="64" t="s">
        <v>60</v>
      </c>
    </row>
    <row r="95" ht="20" customHeight="1" spans="1:10">
      <c r="A95" s="63">
        <v>91</v>
      </c>
      <c r="B95" s="63" t="s">
        <v>249</v>
      </c>
      <c r="C95" s="63" t="s">
        <v>250</v>
      </c>
      <c r="D95" s="63">
        <v>339</v>
      </c>
      <c r="E95" s="64">
        <v>73.6</v>
      </c>
      <c r="F95" s="64">
        <v>76.2</v>
      </c>
      <c r="G95" s="64">
        <v>77.8</v>
      </c>
      <c r="H95" s="64">
        <f t="shared" si="24"/>
        <v>75.96</v>
      </c>
      <c r="I95" s="64">
        <f t="shared" si="25"/>
        <v>70.248</v>
      </c>
      <c r="J95" s="64" t="s">
        <v>60</v>
      </c>
    </row>
    <row r="96" ht="20" customHeight="1" spans="1:10">
      <c r="A96" s="63">
        <v>92</v>
      </c>
      <c r="B96" s="63" t="s">
        <v>251</v>
      </c>
      <c r="C96" s="63" t="s">
        <v>252</v>
      </c>
      <c r="D96" s="63">
        <v>326</v>
      </c>
      <c r="E96" s="64">
        <v>81.6</v>
      </c>
      <c r="F96" s="64">
        <v>79.6</v>
      </c>
      <c r="G96" s="64">
        <v>82.6</v>
      </c>
      <c r="H96" s="64">
        <f t="shared" si="26"/>
        <v>81.9</v>
      </c>
      <c r="I96" s="64">
        <f t="shared" si="27"/>
        <v>70.21</v>
      </c>
      <c r="J96" s="64" t="s">
        <v>60</v>
      </c>
    </row>
    <row r="97" ht="20" customHeight="1" spans="1:10">
      <c r="A97" s="63">
        <v>93</v>
      </c>
      <c r="B97" s="63" t="s">
        <v>253</v>
      </c>
      <c r="C97" s="63" t="s">
        <v>254</v>
      </c>
      <c r="D97" s="63">
        <v>330</v>
      </c>
      <c r="E97" s="64">
        <v>80</v>
      </c>
      <c r="F97" s="64">
        <v>79</v>
      </c>
      <c r="G97" s="64">
        <v>79.2</v>
      </c>
      <c r="H97" s="64">
        <f t="shared" si="24"/>
        <v>79.5</v>
      </c>
      <c r="I97" s="64">
        <f t="shared" si="25"/>
        <v>70.05</v>
      </c>
      <c r="J97" s="64" t="s">
        <v>60</v>
      </c>
    </row>
    <row r="98" ht="20" customHeight="1" spans="1:10">
      <c r="A98" s="63">
        <v>94</v>
      </c>
      <c r="B98" s="63" t="s">
        <v>255</v>
      </c>
      <c r="C98" s="63" t="s">
        <v>256</v>
      </c>
      <c r="D98" s="63">
        <v>338</v>
      </c>
      <c r="E98" s="64">
        <f>'[1]31-纪学成'!G3</f>
        <v>79.6</v>
      </c>
      <c r="F98" s="64">
        <f>'[1]31-纪学成'!G2</f>
        <v>73</v>
      </c>
      <c r="G98" s="64">
        <f>'[1]31-纪学成'!G4</f>
        <v>72.2</v>
      </c>
      <c r="H98" s="64">
        <f>'[1]31-纪学成'!B6</f>
        <v>75.24</v>
      </c>
      <c r="I98" s="64">
        <f t="shared" ref="I98:I101" si="28">H98*0.3+(D98/5)*0.7</f>
        <v>69.892</v>
      </c>
      <c r="J98" s="64" t="s">
        <v>60</v>
      </c>
    </row>
    <row r="99" ht="20" customHeight="1" spans="1:10">
      <c r="A99" s="63">
        <v>95</v>
      </c>
      <c r="B99" s="63" t="s">
        <v>257</v>
      </c>
      <c r="C99" s="63" t="s">
        <v>258</v>
      </c>
      <c r="D99" s="63">
        <v>341</v>
      </c>
      <c r="E99" s="64">
        <v>72</v>
      </c>
      <c r="F99" s="64">
        <v>73.6</v>
      </c>
      <c r="G99" s="64">
        <v>73.8</v>
      </c>
      <c r="H99" s="64">
        <f>0.4*E99+0.1*F99+0.5*G99</f>
        <v>73.06</v>
      </c>
      <c r="I99" s="64">
        <f>0.7*D99/5+0.3*H99</f>
        <v>69.658</v>
      </c>
      <c r="J99" s="64" t="s">
        <v>60</v>
      </c>
    </row>
    <row r="100" ht="20" customHeight="1" spans="1:10">
      <c r="A100" s="63">
        <v>96</v>
      </c>
      <c r="B100" s="63" t="s">
        <v>259</v>
      </c>
      <c r="C100" s="63" t="s">
        <v>260</v>
      </c>
      <c r="D100" s="63">
        <v>326</v>
      </c>
      <c r="E100" s="64">
        <f>'[1]3-田兴辉'!G3</f>
        <v>75.2</v>
      </c>
      <c r="F100" s="64">
        <f>'[1]3-田兴辉'!G2</f>
        <v>75.8</v>
      </c>
      <c r="G100" s="64">
        <f>'[1]3-田兴辉'!G4</f>
        <v>74.6</v>
      </c>
      <c r="H100" s="64">
        <f>'[1]3-田兴辉'!B6</f>
        <v>74.96</v>
      </c>
      <c r="I100" s="64">
        <f t="shared" si="28"/>
        <v>68.128</v>
      </c>
      <c r="J100" s="64" t="s">
        <v>60</v>
      </c>
    </row>
    <row r="101" ht="20" customHeight="1" spans="1:10">
      <c r="A101" s="63">
        <v>97</v>
      </c>
      <c r="B101" s="63" t="s">
        <v>261</v>
      </c>
      <c r="C101" s="63" t="s">
        <v>262</v>
      </c>
      <c r="D101" s="63">
        <v>336</v>
      </c>
      <c r="E101" s="64">
        <f>'[1]12-彭伟禹'!G3</f>
        <v>70</v>
      </c>
      <c r="F101" s="64">
        <f>'[1]12-彭伟禹'!G2</f>
        <v>69</v>
      </c>
      <c r="G101" s="64">
        <f>'[1]12-彭伟禹'!G4</f>
        <v>69.8</v>
      </c>
      <c r="H101" s="64">
        <f>'[1]12-彭伟禹'!B6</f>
        <v>69.8</v>
      </c>
      <c r="I101" s="64">
        <f t="shared" si="28"/>
        <v>67.98</v>
      </c>
      <c r="J101" s="64" t="s">
        <v>60</v>
      </c>
    </row>
    <row r="102" ht="20" customHeight="1" spans="1:10">
      <c r="A102" s="63">
        <v>98</v>
      </c>
      <c r="B102" s="63" t="s">
        <v>263</v>
      </c>
      <c r="C102" s="63" t="s">
        <v>264</v>
      </c>
      <c r="D102" s="63">
        <v>326</v>
      </c>
      <c r="E102" s="64">
        <v>71</v>
      </c>
      <c r="F102" s="64">
        <v>68</v>
      </c>
      <c r="G102" s="64">
        <v>66.4</v>
      </c>
      <c r="H102" s="64">
        <f>0.4*E102+0.1*F102+0.5*G102</f>
        <v>68.4</v>
      </c>
      <c r="I102" s="64">
        <f>0.7*D102/5+0.3*H102</f>
        <v>66.16</v>
      </c>
      <c r="J102" s="64" t="s">
        <v>60</v>
      </c>
    </row>
  </sheetData>
  <mergeCells count="3">
    <mergeCell ref="A1:J1"/>
    <mergeCell ref="A2:J2"/>
    <mergeCell ref="A3:J3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workbookViewId="0">
      <selection activeCell="L7" sqref="L7"/>
    </sheetView>
  </sheetViews>
  <sheetFormatPr defaultColWidth="9" defaultRowHeight="13.5"/>
  <cols>
    <col min="1" max="1" width="6.66666666666667" style="37" customWidth="1"/>
    <col min="2" max="2" width="17.775" style="37" customWidth="1"/>
    <col min="3" max="3" width="7.25" style="37" customWidth="1"/>
    <col min="4" max="4" width="6" style="37" customWidth="1"/>
    <col min="5" max="5" width="8.25" style="38" customWidth="1"/>
    <col min="6" max="6" width="6.125" style="38" customWidth="1"/>
    <col min="7" max="7" width="6.375" style="38" customWidth="1"/>
    <col min="8" max="8" width="9" style="38"/>
    <col min="9" max="9" width="9" style="39"/>
    <col min="10" max="16384" width="9" style="38"/>
  </cols>
  <sheetData>
    <row r="1" ht="20.25" spans="1:10">
      <c r="A1" s="20" t="s">
        <v>0</v>
      </c>
      <c r="B1" s="20"/>
      <c r="C1" s="20"/>
      <c r="D1" s="21"/>
      <c r="E1" s="21"/>
      <c r="F1" s="21"/>
      <c r="G1" s="21"/>
      <c r="H1" s="21"/>
      <c r="I1" s="22"/>
      <c r="J1" s="20"/>
    </row>
    <row r="2" ht="26" customHeight="1" spans="1:10">
      <c r="A2" s="20" t="s">
        <v>1</v>
      </c>
      <c r="B2" s="20"/>
      <c r="C2" s="20"/>
      <c r="D2" s="21"/>
      <c r="E2" s="21"/>
      <c r="F2" s="21"/>
      <c r="G2" s="21"/>
      <c r="H2" s="21"/>
      <c r="I2" s="22"/>
      <c r="J2" s="20"/>
    </row>
    <row r="3" ht="26" customHeight="1" spans="1:10">
      <c r="A3" s="23" t="s">
        <v>68</v>
      </c>
      <c r="B3" s="40"/>
      <c r="C3" s="40"/>
      <c r="D3" s="41"/>
      <c r="E3" s="41"/>
      <c r="F3" s="41"/>
      <c r="G3" s="41"/>
      <c r="H3" s="41"/>
      <c r="I3" s="45"/>
      <c r="J3" s="40"/>
    </row>
    <row r="4" ht="32" customHeight="1" spans="1:10">
      <c r="A4" s="26" t="s">
        <v>3</v>
      </c>
      <c r="B4" s="26" t="s">
        <v>4</v>
      </c>
      <c r="C4" s="26" t="s">
        <v>5</v>
      </c>
      <c r="D4" s="27" t="s">
        <v>6</v>
      </c>
      <c r="E4" s="26" t="s">
        <v>7</v>
      </c>
      <c r="F4" s="26" t="s">
        <v>8</v>
      </c>
      <c r="G4" s="27" t="s">
        <v>9</v>
      </c>
      <c r="H4" s="27" t="s">
        <v>10</v>
      </c>
      <c r="I4" s="28" t="s">
        <v>11</v>
      </c>
      <c r="J4" s="28" t="s">
        <v>12</v>
      </c>
    </row>
    <row r="5" ht="25" customHeight="1" spans="1:10">
      <c r="A5" s="42">
        <v>1</v>
      </c>
      <c r="B5" s="42" t="s">
        <v>265</v>
      </c>
      <c r="C5" s="42" t="s">
        <v>266</v>
      </c>
      <c r="D5" s="42">
        <v>424</v>
      </c>
      <c r="E5" s="42">
        <v>83.6</v>
      </c>
      <c r="F5" s="42">
        <v>81.6</v>
      </c>
      <c r="G5" s="42">
        <v>87.6</v>
      </c>
      <c r="H5" s="42">
        <f t="shared" ref="H5:H7" si="0">0.4*E5+0.1*F5+0.5*G5</f>
        <v>85.4</v>
      </c>
      <c r="I5" s="46">
        <v>84.98</v>
      </c>
      <c r="J5" s="42" t="s">
        <v>15</v>
      </c>
    </row>
    <row r="6" ht="25" customHeight="1" spans="1:10">
      <c r="A6" s="42">
        <v>2</v>
      </c>
      <c r="B6" s="42" t="s">
        <v>267</v>
      </c>
      <c r="C6" s="42" t="s">
        <v>268</v>
      </c>
      <c r="D6" s="42">
        <v>392</v>
      </c>
      <c r="E6" s="42">
        <v>70.8</v>
      </c>
      <c r="F6" s="42">
        <v>90.6</v>
      </c>
      <c r="G6" s="42">
        <v>90.8</v>
      </c>
      <c r="H6" s="42">
        <f t="shared" si="0"/>
        <v>82.78</v>
      </c>
      <c r="I6" s="46">
        <v>79.714</v>
      </c>
      <c r="J6" s="42" t="s">
        <v>15</v>
      </c>
    </row>
    <row r="7" ht="25" customHeight="1" spans="1:10">
      <c r="A7" s="42">
        <v>3</v>
      </c>
      <c r="B7" s="42" t="s">
        <v>269</v>
      </c>
      <c r="C7" s="42" t="s">
        <v>270</v>
      </c>
      <c r="D7" s="42">
        <v>366</v>
      </c>
      <c r="E7" s="42">
        <v>67.2</v>
      </c>
      <c r="F7" s="42">
        <v>85</v>
      </c>
      <c r="G7" s="42">
        <v>90</v>
      </c>
      <c r="H7" s="42">
        <f t="shared" si="0"/>
        <v>80.38</v>
      </c>
      <c r="I7" s="46">
        <v>75.354</v>
      </c>
      <c r="J7" s="42" t="s">
        <v>15</v>
      </c>
    </row>
    <row r="8" ht="25" customHeight="1" spans="1:10">
      <c r="A8" s="26"/>
      <c r="B8" s="43"/>
      <c r="C8" s="44"/>
      <c r="D8" s="42"/>
      <c r="E8" s="42"/>
      <c r="F8" s="42"/>
      <c r="G8" s="42"/>
      <c r="H8" s="42"/>
      <c r="I8" s="46"/>
      <c r="J8" s="26"/>
    </row>
    <row r="9" ht="25" customHeight="1" spans="1:10">
      <c r="A9" s="26"/>
      <c r="B9" s="43"/>
      <c r="C9" s="44"/>
      <c r="D9" s="42"/>
      <c r="E9" s="42"/>
      <c r="F9" s="42"/>
      <c r="G9" s="42"/>
      <c r="H9" s="42"/>
      <c r="I9" s="46"/>
      <c r="J9" s="26"/>
    </row>
    <row r="10" ht="25" customHeight="1" spans="1:10">
      <c r="A10" s="26"/>
      <c r="B10" s="43"/>
      <c r="C10" s="44"/>
      <c r="D10" s="42"/>
      <c r="E10" s="42"/>
      <c r="F10" s="42"/>
      <c r="G10" s="42"/>
      <c r="H10" s="42"/>
      <c r="I10" s="46"/>
      <c r="J10" s="26"/>
    </row>
    <row r="11" ht="25" customHeight="1" spans="1:10">
      <c r="A11" s="26"/>
      <c r="B11" s="43"/>
      <c r="C11" s="44"/>
      <c r="D11" s="42"/>
      <c r="E11" s="42"/>
      <c r="F11" s="42"/>
      <c r="G11" s="42"/>
      <c r="H11" s="42"/>
      <c r="I11" s="46"/>
      <c r="J11" s="26"/>
    </row>
    <row r="12" ht="25" customHeight="1" spans="1:10">
      <c r="A12" s="26"/>
      <c r="B12" s="43"/>
      <c r="C12" s="44"/>
      <c r="D12" s="42"/>
      <c r="E12" s="42"/>
      <c r="F12" s="42"/>
      <c r="G12" s="42"/>
      <c r="H12" s="42"/>
      <c r="I12" s="46"/>
      <c r="J12" s="26"/>
    </row>
    <row r="13" ht="25" customHeight="1" spans="1:10">
      <c r="A13" s="26"/>
      <c r="B13" s="43"/>
      <c r="C13" s="44"/>
      <c r="D13" s="42"/>
      <c r="E13" s="42"/>
      <c r="F13" s="42"/>
      <c r="G13" s="42"/>
      <c r="H13" s="42"/>
      <c r="I13" s="46"/>
      <c r="J13" s="26"/>
    </row>
    <row r="14" ht="25" customHeight="1" spans="1:10">
      <c r="A14" s="26"/>
      <c r="B14" s="43"/>
      <c r="C14" s="44"/>
      <c r="D14" s="42"/>
      <c r="E14" s="42"/>
      <c r="F14" s="42"/>
      <c r="G14" s="42"/>
      <c r="H14" s="42"/>
      <c r="I14" s="46"/>
      <c r="J14" s="26"/>
    </row>
    <row r="15" ht="25" customHeight="1" spans="1:10">
      <c r="A15" s="26"/>
      <c r="B15" s="43"/>
      <c r="C15" s="44"/>
      <c r="D15" s="42"/>
      <c r="E15" s="42"/>
      <c r="F15" s="42"/>
      <c r="G15" s="42"/>
      <c r="H15" s="42"/>
      <c r="I15" s="46"/>
      <c r="J15" s="26"/>
    </row>
    <row r="16" ht="25" customHeight="1" spans="1:10">
      <c r="A16" s="26"/>
      <c r="B16" s="43"/>
      <c r="C16" s="44"/>
      <c r="D16" s="42"/>
      <c r="E16" s="42"/>
      <c r="F16" s="42"/>
      <c r="G16" s="42"/>
      <c r="H16" s="42"/>
      <c r="I16" s="46"/>
      <c r="J16" s="26"/>
    </row>
    <row r="17" ht="25" customHeight="1" spans="1:10">
      <c r="A17" s="26"/>
      <c r="B17" s="43"/>
      <c r="C17" s="44"/>
      <c r="D17" s="42"/>
      <c r="E17" s="42"/>
      <c r="F17" s="42"/>
      <c r="G17" s="42"/>
      <c r="H17" s="42"/>
      <c r="I17" s="46"/>
      <c r="J17" s="26"/>
    </row>
    <row r="18" ht="25" customHeight="1" spans="1:10">
      <c r="A18" s="26"/>
      <c r="B18" s="43"/>
      <c r="C18" s="44"/>
      <c r="D18" s="42"/>
      <c r="E18" s="42"/>
      <c r="F18" s="42"/>
      <c r="G18" s="42"/>
      <c r="H18" s="42"/>
      <c r="I18" s="46"/>
      <c r="J18" s="26"/>
    </row>
    <row r="19" ht="25" customHeight="1" spans="1:10">
      <c r="A19" s="26"/>
      <c r="B19" s="43"/>
      <c r="C19" s="44"/>
      <c r="D19" s="42"/>
      <c r="E19" s="42"/>
      <c r="F19" s="42"/>
      <c r="G19" s="42"/>
      <c r="H19" s="42"/>
      <c r="I19" s="46"/>
      <c r="J19" s="26"/>
    </row>
  </sheetData>
  <mergeCells count="3">
    <mergeCell ref="A1:J1"/>
    <mergeCell ref="A2:J2"/>
    <mergeCell ref="A3:J3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selection activeCell="J14" sqref="J14:J15"/>
    </sheetView>
  </sheetViews>
  <sheetFormatPr defaultColWidth="9" defaultRowHeight="13.5"/>
  <cols>
    <col min="1" max="1" width="5" style="17" customWidth="1"/>
    <col min="2" max="2" width="18.375" style="17" customWidth="1"/>
    <col min="3" max="3" width="9" style="17"/>
    <col min="4" max="4" width="6.44166666666667" style="17" customWidth="1"/>
    <col min="5" max="5" width="9" style="17"/>
    <col min="6" max="6" width="6.775" style="18" customWidth="1"/>
    <col min="7" max="7" width="4.875" style="18" customWidth="1"/>
    <col min="8" max="9" width="9" style="19"/>
    <col min="10" max="16384" width="9" style="18"/>
  </cols>
  <sheetData>
    <row r="1" ht="28" customHeight="1" spans="1:10">
      <c r="A1" s="20" t="s">
        <v>0</v>
      </c>
      <c r="B1" s="20"/>
      <c r="C1" s="20"/>
      <c r="D1" s="21"/>
      <c r="E1" s="21"/>
      <c r="F1" s="21"/>
      <c r="G1" s="21"/>
      <c r="H1" s="22"/>
      <c r="I1" s="22"/>
      <c r="J1" s="20"/>
    </row>
    <row r="2" ht="27" customHeight="1" spans="1:10">
      <c r="A2" s="20" t="s">
        <v>1</v>
      </c>
      <c r="B2" s="20"/>
      <c r="C2" s="20"/>
      <c r="D2" s="21"/>
      <c r="E2" s="21"/>
      <c r="F2" s="21"/>
      <c r="G2" s="21"/>
      <c r="H2" s="22"/>
      <c r="I2" s="22"/>
      <c r="J2" s="20"/>
    </row>
    <row r="3" ht="30" customHeight="1" spans="1:10">
      <c r="A3" s="23" t="s">
        <v>271</v>
      </c>
      <c r="B3" s="23"/>
      <c r="C3" s="23"/>
      <c r="D3" s="24"/>
      <c r="E3" s="24"/>
      <c r="F3" s="24"/>
      <c r="G3" s="24"/>
      <c r="H3" s="25"/>
      <c r="I3" s="25"/>
      <c r="J3" s="23"/>
    </row>
    <row r="4" ht="32.1" customHeight="1" spans="1:10">
      <c r="A4" s="26" t="s">
        <v>3</v>
      </c>
      <c r="B4" s="26" t="s">
        <v>4</v>
      </c>
      <c r="C4" s="26" t="s">
        <v>5</v>
      </c>
      <c r="D4" s="27" t="s">
        <v>6</v>
      </c>
      <c r="E4" s="26" t="s">
        <v>7</v>
      </c>
      <c r="F4" s="26" t="s">
        <v>8</v>
      </c>
      <c r="G4" s="27" t="s">
        <v>9</v>
      </c>
      <c r="H4" s="28" t="s">
        <v>10</v>
      </c>
      <c r="I4" s="28" t="s">
        <v>11</v>
      </c>
      <c r="J4" s="26" t="s">
        <v>12</v>
      </c>
    </row>
    <row r="5" ht="20" customHeight="1" spans="1:11">
      <c r="A5" s="29">
        <v>1</v>
      </c>
      <c r="B5" s="29" t="s">
        <v>272</v>
      </c>
      <c r="C5" s="30" t="s">
        <v>273</v>
      </c>
      <c r="D5" s="29">
        <v>403</v>
      </c>
      <c r="E5" s="29">
        <v>89.2</v>
      </c>
      <c r="F5" s="29">
        <v>85.8</v>
      </c>
      <c r="G5" s="29">
        <v>88.8</v>
      </c>
      <c r="H5" s="31">
        <v>88.66</v>
      </c>
      <c r="I5" s="31">
        <f>D5/5*0.7+H5*0.3</f>
        <v>83.018</v>
      </c>
      <c r="J5" s="30" t="s">
        <v>15</v>
      </c>
      <c r="K5" s="35"/>
    </row>
    <row r="6" ht="20" customHeight="1" spans="1:10">
      <c r="A6" s="29">
        <v>2</v>
      </c>
      <c r="B6" s="29" t="s">
        <v>274</v>
      </c>
      <c r="C6" s="30" t="s">
        <v>275</v>
      </c>
      <c r="D6" s="29">
        <v>391</v>
      </c>
      <c r="E6" s="29">
        <v>89.2</v>
      </c>
      <c r="F6" s="29">
        <v>88.4</v>
      </c>
      <c r="G6" s="29">
        <v>89.6</v>
      </c>
      <c r="H6" s="31">
        <v>89.32</v>
      </c>
      <c r="I6" s="31">
        <f t="shared" ref="I6:I15" si="0">D6/5*0.7+H6*0.3</f>
        <v>81.536</v>
      </c>
      <c r="J6" s="30" t="s">
        <v>15</v>
      </c>
    </row>
    <row r="7" ht="20" customHeight="1" spans="1:10">
      <c r="A7" s="29">
        <v>3</v>
      </c>
      <c r="B7" s="29" t="s">
        <v>276</v>
      </c>
      <c r="C7" s="30" t="s">
        <v>277</v>
      </c>
      <c r="D7" s="29">
        <v>383</v>
      </c>
      <c r="E7" s="29">
        <v>90.2</v>
      </c>
      <c r="F7" s="29">
        <v>91.2</v>
      </c>
      <c r="G7" s="29">
        <v>93</v>
      </c>
      <c r="H7" s="31">
        <v>91.7</v>
      </c>
      <c r="I7" s="31">
        <f t="shared" si="0"/>
        <v>81.13</v>
      </c>
      <c r="J7" s="30" t="s">
        <v>15</v>
      </c>
    </row>
    <row r="8" ht="20" customHeight="1" spans="1:10">
      <c r="A8" s="29">
        <v>4</v>
      </c>
      <c r="B8" s="29" t="s">
        <v>278</v>
      </c>
      <c r="C8" s="30" t="s">
        <v>279</v>
      </c>
      <c r="D8" s="29">
        <v>371</v>
      </c>
      <c r="E8" s="29">
        <v>89.2</v>
      </c>
      <c r="F8" s="29">
        <v>88</v>
      </c>
      <c r="G8" s="29">
        <v>91</v>
      </c>
      <c r="H8" s="31">
        <v>89.98</v>
      </c>
      <c r="I8" s="31">
        <f t="shared" si="0"/>
        <v>78.934</v>
      </c>
      <c r="J8" s="30" t="s">
        <v>15</v>
      </c>
    </row>
    <row r="9" ht="20" customHeight="1" spans="1:10">
      <c r="A9" s="29">
        <v>5</v>
      </c>
      <c r="B9" s="29" t="s">
        <v>280</v>
      </c>
      <c r="C9" s="30" t="s">
        <v>281</v>
      </c>
      <c r="D9" s="29">
        <v>362</v>
      </c>
      <c r="E9" s="29">
        <v>86.2</v>
      </c>
      <c r="F9" s="29">
        <v>88</v>
      </c>
      <c r="G9" s="29">
        <v>87.4</v>
      </c>
      <c r="H9" s="31">
        <v>86.98</v>
      </c>
      <c r="I9" s="31">
        <f t="shared" si="0"/>
        <v>76.774</v>
      </c>
      <c r="J9" s="30" t="s">
        <v>15</v>
      </c>
    </row>
    <row r="10" ht="20" customHeight="1" spans="1:10">
      <c r="A10" s="29">
        <v>6</v>
      </c>
      <c r="B10" s="29" t="s">
        <v>282</v>
      </c>
      <c r="C10" s="30" t="s">
        <v>283</v>
      </c>
      <c r="D10" s="29">
        <v>364</v>
      </c>
      <c r="E10" s="29">
        <v>82</v>
      </c>
      <c r="F10" s="29">
        <v>79.2</v>
      </c>
      <c r="G10" s="29">
        <v>87.8</v>
      </c>
      <c r="H10" s="31">
        <v>84.62</v>
      </c>
      <c r="I10" s="31">
        <f t="shared" si="0"/>
        <v>76.346</v>
      </c>
      <c r="J10" s="30" t="s">
        <v>15</v>
      </c>
    </row>
    <row r="11" ht="20" customHeight="1" spans="1:10">
      <c r="A11" s="29">
        <v>7</v>
      </c>
      <c r="B11" s="29" t="s">
        <v>284</v>
      </c>
      <c r="C11" s="30" t="s">
        <v>285</v>
      </c>
      <c r="D11" s="29">
        <v>359</v>
      </c>
      <c r="E11" s="29">
        <v>86.2</v>
      </c>
      <c r="F11" s="29">
        <v>85.2</v>
      </c>
      <c r="G11" s="29">
        <v>87</v>
      </c>
      <c r="H11" s="31">
        <v>86.5</v>
      </c>
      <c r="I11" s="31">
        <f t="shared" si="0"/>
        <v>76.21</v>
      </c>
      <c r="J11" s="30" t="s">
        <v>15</v>
      </c>
    </row>
    <row r="12" ht="20" customHeight="1" spans="1:10">
      <c r="A12" s="29">
        <v>8</v>
      </c>
      <c r="B12" s="29" t="s">
        <v>286</v>
      </c>
      <c r="C12" s="30" t="s">
        <v>287</v>
      </c>
      <c r="D12" s="29">
        <v>340</v>
      </c>
      <c r="E12" s="29">
        <v>88.8</v>
      </c>
      <c r="F12" s="29">
        <v>88.8</v>
      </c>
      <c r="G12" s="29">
        <v>88.2</v>
      </c>
      <c r="H12" s="31">
        <v>88.5</v>
      </c>
      <c r="I12" s="31">
        <f t="shared" si="0"/>
        <v>74.15</v>
      </c>
      <c r="J12" s="30" t="s">
        <v>15</v>
      </c>
    </row>
    <row r="13" ht="20" customHeight="1" spans="1:10">
      <c r="A13" s="29">
        <v>9</v>
      </c>
      <c r="B13" s="29" t="s">
        <v>288</v>
      </c>
      <c r="C13" s="30" t="s">
        <v>289</v>
      </c>
      <c r="D13" s="29">
        <v>296</v>
      </c>
      <c r="E13" s="29">
        <v>82.4</v>
      </c>
      <c r="F13" s="29">
        <v>82.2</v>
      </c>
      <c r="G13" s="29">
        <v>82.4</v>
      </c>
      <c r="H13" s="31">
        <v>82.38</v>
      </c>
      <c r="I13" s="31">
        <f t="shared" si="0"/>
        <v>66.154</v>
      </c>
      <c r="J13" s="30" t="s">
        <v>15</v>
      </c>
    </row>
    <row r="14" ht="20" customHeight="1" spans="1:10">
      <c r="A14" s="29">
        <v>10</v>
      </c>
      <c r="B14" s="29" t="s">
        <v>290</v>
      </c>
      <c r="C14" s="30" t="s">
        <v>291</v>
      </c>
      <c r="D14" s="29">
        <v>283</v>
      </c>
      <c r="E14" s="29">
        <v>83.6</v>
      </c>
      <c r="F14" s="29">
        <v>79.4</v>
      </c>
      <c r="G14" s="29">
        <v>82.2</v>
      </c>
      <c r="H14" s="31">
        <v>82.48</v>
      </c>
      <c r="I14" s="31">
        <f t="shared" si="0"/>
        <v>64.364</v>
      </c>
      <c r="J14" s="30" t="s">
        <v>60</v>
      </c>
    </row>
    <row r="15" ht="20" customHeight="1" spans="1:10">
      <c r="A15" s="29">
        <v>11</v>
      </c>
      <c r="B15" s="29" t="s">
        <v>292</v>
      </c>
      <c r="C15" s="30" t="s">
        <v>293</v>
      </c>
      <c r="D15" s="29">
        <v>287</v>
      </c>
      <c r="E15" s="29">
        <v>81.2</v>
      </c>
      <c r="F15" s="29">
        <v>80.4</v>
      </c>
      <c r="G15" s="29">
        <v>79.2</v>
      </c>
      <c r="H15" s="31">
        <v>80.12</v>
      </c>
      <c r="I15" s="31">
        <f t="shared" si="0"/>
        <v>64.216</v>
      </c>
      <c r="J15" s="30" t="s">
        <v>60</v>
      </c>
    </row>
    <row r="16" ht="20" customHeight="1" spans="1:10">
      <c r="A16" s="29"/>
      <c r="B16" s="29"/>
      <c r="C16" s="29"/>
      <c r="D16" s="29"/>
      <c r="E16" s="29"/>
      <c r="F16" s="29"/>
      <c r="G16" s="29"/>
      <c r="H16" s="31"/>
      <c r="I16" s="31"/>
      <c r="J16" s="29"/>
    </row>
    <row r="17" ht="20" customHeight="1" spans="1:10">
      <c r="A17" s="29"/>
      <c r="B17" s="29"/>
      <c r="C17" s="29"/>
      <c r="D17" s="29"/>
      <c r="E17" s="29"/>
      <c r="F17" s="29"/>
      <c r="G17" s="29"/>
      <c r="H17" s="31"/>
      <c r="I17" s="31"/>
      <c r="J17" s="29"/>
    </row>
    <row r="18" ht="20" customHeight="1" spans="1:10">
      <c r="A18" s="29"/>
      <c r="B18" s="29"/>
      <c r="C18" s="29"/>
      <c r="D18" s="29"/>
      <c r="E18" s="29"/>
      <c r="F18" s="29"/>
      <c r="G18" s="29"/>
      <c r="H18" s="31"/>
      <c r="I18" s="31"/>
      <c r="J18" s="29"/>
    </row>
    <row r="19" ht="20.1" customHeight="1" spans="1:10">
      <c r="A19" s="29"/>
      <c r="B19" s="30"/>
      <c r="C19" s="29"/>
      <c r="D19" s="30"/>
      <c r="E19" s="29"/>
      <c r="F19" s="32"/>
      <c r="G19" s="33"/>
      <c r="H19" s="34"/>
      <c r="I19" s="36"/>
      <c r="J19" s="32"/>
    </row>
    <row r="20" ht="20.1" customHeight="1" spans="1:10">
      <c r="A20" s="29"/>
      <c r="B20" s="30"/>
      <c r="C20" s="29"/>
      <c r="D20" s="30"/>
      <c r="E20" s="29"/>
      <c r="F20" s="32"/>
      <c r="G20" s="33"/>
      <c r="H20" s="34"/>
      <c r="I20" s="36"/>
      <c r="J20" s="32"/>
    </row>
    <row r="21" ht="20.1" customHeight="1" spans="1:10">
      <c r="A21" s="29"/>
      <c r="B21" s="30"/>
      <c r="C21" s="29"/>
      <c r="D21" s="30"/>
      <c r="E21" s="29"/>
      <c r="F21" s="32"/>
      <c r="G21" s="33"/>
      <c r="H21" s="34"/>
      <c r="I21" s="36"/>
      <c r="J21" s="32"/>
    </row>
    <row r="22" ht="20.1" customHeight="1" spans="1:10">
      <c r="A22" s="29"/>
      <c r="B22" s="30"/>
      <c r="C22" s="29"/>
      <c r="D22" s="30"/>
      <c r="E22" s="29"/>
      <c r="F22" s="32"/>
      <c r="G22" s="33"/>
      <c r="H22" s="34"/>
      <c r="I22" s="36"/>
      <c r="J22" s="32"/>
    </row>
  </sheetData>
  <mergeCells count="3">
    <mergeCell ref="A1:J1"/>
    <mergeCell ref="A2:J2"/>
    <mergeCell ref="A3:J3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workbookViewId="0">
      <selection activeCell="D10" sqref="D10"/>
    </sheetView>
  </sheetViews>
  <sheetFormatPr defaultColWidth="9" defaultRowHeight="13.5"/>
  <cols>
    <col min="1" max="1" width="5.125" style="1" customWidth="1"/>
    <col min="2" max="2" width="17.75" style="2" customWidth="1"/>
    <col min="3" max="3" width="21.375" style="2" customWidth="1"/>
    <col min="4" max="4" width="6.75" style="2" customWidth="1"/>
    <col min="5" max="5" width="9.10833333333333" style="1" customWidth="1"/>
    <col min="6" max="6" width="6.125" style="1" customWidth="1"/>
    <col min="7" max="7" width="6.25" style="1" customWidth="1"/>
    <col min="8" max="8" width="9.55833333333333" style="1" customWidth="1"/>
    <col min="9" max="9" width="9" style="1"/>
    <col min="10" max="10" width="24" style="3" customWidth="1"/>
    <col min="11" max="16384" width="9" style="1"/>
  </cols>
  <sheetData>
    <row r="1" ht="28.9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7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0" customHeight="1" spans="1:10">
      <c r="A3" s="5" t="s">
        <v>294</v>
      </c>
      <c r="B3" s="5"/>
      <c r="C3" s="6"/>
      <c r="D3" s="5"/>
      <c r="E3" s="5"/>
      <c r="F3" s="5"/>
      <c r="G3" s="5"/>
      <c r="H3" s="5"/>
      <c r="I3" s="5"/>
      <c r="J3" s="6"/>
    </row>
    <row r="4" ht="28.5" spans="1:10">
      <c r="A4" s="7" t="s">
        <v>3</v>
      </c>
      <c r="B4" s="7" t="s">
        <v>4</v>
      </c>
      <c r="C4" s="7" t="s">
        <v>5</v>
      </c>
      <c r="D4" s="8" t="s">
        <v>6</v>
      </c>
      <c r="E4" s="7" t="s">
        <v>7</v>
      </c>
      <c r="F4" s="7" t="s">
        <v>8</v>
      </c>
      <c r="G4" s="8" t="s">
        <v>9</v>
      </c>
      <c r="H4" s="8" t="s">
        <v>10</v>
      </c>
      <c r="I4" s="13" t="s">
        <v>11</v>
      </c>
      <c r="J4" s="13" t="s">
        <v>12</v>
      </c>
    </row>
    <row r="5" ht="19.95" customHeight="1" spans="1:10">
      <c r="A5" s="9">
        <v>1</v>
      </c>
      <c r="B5" s="9" t="s">
        <v>295</v>
      </c>
      <c r="C5" s="9" t="s">
        <v>296</v>
      </c>
      <c r="D5" s="10">
        <v>399</v>
      </c>
      <c r="E5" s="10">
        <v>89.4</v>
      </c>
      <c r="F5" s="10">
        <v>87.2</v>
      </c>
      <c r="G5" s="10">
        <v>89.8</v>
      </c>
      <c r="H5" s="10">
        <v>89.38</v>
      </c>
      <c r="I5" s="14">
        <f>D5/5*0.7+H5*0.3</f>
        <v>82.674</v>
      </c>
      <c r="J5" s="15" t="s">
        <v>297</v>
      </c>
    </row>
    <row r="6" ht="19.95" customHeight="1" spans="1:10">
      <c r="A6" s="9">
        <v>2</v>
      </c>
      <c r="B6" s="9" t="s">
        <v>298</v>
      </c>
      <c r="C6" s="9" t="s">
        <v>299</v>
      </c>
      <c r="D6" s="10">
        <v>395</v>
      </c>
      <c r="E6" s="10">
        <v>89.8</v>
      </c>
      <c r="F6" s="10">
        <v>88.8</v>
      </c>
      <c r="G6" s="10">
        <v>90.8</v>
      </c>
      <c r="H6" s="10">
        <v>90.2</v>
      </c>
      <c r="I6" s="14">
        <f t="shared" ref="I6:I46" si="0">D6/5*0.7+H6*0.3</f>
        <v>82.36</v>
      </c>
      <c r="J6" s="15" t="s">
        <v>297</v>
      </c>
    </row>
    <row r="7" ht="19.95" customHeight="1" spans="1:10">
      <c r="A7" s="9">
        <v>3</v>
      </c>
      <c r="B7" s="9" t="s">
        <v>300</v>
      </c>
      <c r="C7" s="9" t="s">
        <v>301</v>
      </c>
      <c r="D7" s="10">
        <v>392</v>
      </c>
      <c r="E7" s="10">
        <v>83.4</v>
      </c>
      <c r="F7" s="10">
        <v>85.2</v>
      </c>
      <c r="G7" s="10">
        <v>86</v>
      </c>
      <c r="H7" s="10">
        <v>84.88</v>
      </c>
      <c r="I7" s="14">
        <f t="shared" si="0"/>
        <v>80.344</v>
      </c>
      <c r="J7" s="15" t="s">
        <v>297</v>
      </c>
    </row>
    <row r="8" ht="19.95" customHeight="1" spans="1:10">
      <c r="A8" s="9">
        <v>4</v>
      </c>
      <c r="B8" s="9" t="s">
        <v>302</v>
      </c>
      <c r="C8" s="9" t="s">
        <v>303</v>
      </c>
      <c r="D8" s="10">
        <v>380</v>
      </c>
      <c r="E8" s="10">
        <v>90</v>
      </c>
      <c r="F8" s="10">
        <v>89.2</v>
      </c>
      <c r="G8" s="10">
        <v>90.6</v>
      </c>
      <c r="H8" s="10">
        <v>90.22</v>
      </c>
      <c r="I8" s="14">
        <f t="shared" si="0"/>
        <v>80.266</v>
      </c>
      <c r="J8" s="15" t="s">
        <v>297</v>
      </c>
    </row>
    <row r="9" ht="19.95" customHeight="1" spans="1:10">
      <c r="A9" s="9">
        <v>5</v>
      </c>
      <c r="B9" s="9" t="s">
        <v>304</v>
      </c>
      <c r="C9" s="9" t="s">
        <v>305</v>
      </c>
      <c r="D9" s="10">
        <v>379</v>
      </c>
      <c r="E9" s="10">
        <v>90.8</v>
      </c>
      <c r="F9" s="10">
        <v>84.4</v>
      </c>
      <c r="G9" s="10">
        <v>90.4</v>
      </c>
      <c r="H9" s="10">
        <v>89.96</v>
      </c>
      <c r="I9" s="14">
        <f t="shared" si="0"/>
        <v>80.048</v>
      </c>
      <c r="J9" s="15" t="s">
        <v>297</v>
      </c>
    </row>
    <row r="10" ht="19.95" customHeight="1" spans="1:10">
      <c r="A10" s="9">
        <v>6</v>
      </c>
      <c r="B10" s="9" t="s">
        <v>306</v>
      </c>
      <c r="C10" s="9" t="s">
        <v>307</v>
      </c>
      <c r="D10" s="10">
        <v>382</v>
      </c>
      <c r="E10" s="10">
        <v>86.2</v>
      </c>
      <c r="F10" s="10">
        <v>84.6</v>
      </c>
      <c r="G10" s="10">
        <v>90</v>
      </c>
      <c r="H10" s="10">
        <v>87.94</v>
      </c>
      <c r="I10" s="14">
        <f t="shared" si="0"/>
        <v>79.862</v>
      </c>
      <c r="J10" s="15" t="s">
        <v>297</v>
      </c>
    </row>
    <row r="11" ht="19.95" customHeight="1" spans="1:10">
      <c r="A11" s="9">
        <v>7</v>
      </c>
      <c r="B11" s="9" t="s">
        <v>308</v>
      </c>
      <c r="C11" s="9" t="s">
        <v>309</v>
      </c>
      <c r="D11" s="10">
        <v>381</v>
      </c>
      <c r="E11" s="10">
        <v>89</v>
      </c>
      <c r="F11" s="10">
        <v>87.6</v>
      </c>
      <c r="G11" s="10">
        <v>85.6</v>
      </c>
      <c r="H11" s="10">
        <v>87.16</v>
      </c>
      <c r="I11" s="14">
        <f t="shared" si="0"/>
        <v>79.488</v>
      </c>
      <c r="J11" s="15" t="s">
        <v>297</v>
      </c>
    </row>
    <row r="12" ht="19.95" customHeight="1" spans="1:10">
      <c r="A12" s="9">
        <v>8</v>
      </c>
      <c r="B12" s="9" t="s">
        <v>310</v>
      </c>
      <c r="C12" s="9" t="s">
        <v>311</v>
      </c>
      <c r="D12" s="10">
        <v>376</v>
      </c>
      <c r="E12" s="10">
        <v>86.6</v>
      </c>
      <c r="F12" s="10">
        <v>88</v>
      </c>
      <c r="G12" s="10">
        <v>87.8</v>
      </c>
      <c r="H12" s="10">
        <v>87.34</v>
      </c>
      <c r="I12" s="14">
        <f t="shared" si="0"/>
        <v>78.842</v>
      </c>
      <c r="J12" s="15" t="s">
        <v>297</v>
      </c>
    </row>
    <row r="13" ht="19.95" customHeight="1" spans="1:10">
      <c r="A13" s="9">
        <v>9</v>
      </c>
      <c r="B13" s="9" t="s">
        <v>312</v>
      </c>
      <c r="C13" s="9" t="s">
        <v>313</v>
      </c>
      <c r="D13" s="10">
        <v>373</v>
      </c>
      <c r="E13" s="10">
        <v>87.4</v>
      </c>
      <c r="F13" s="10">
        <v>89.4</v>
      </c>
      <c r="G13" s="10">
        <v>88</v>
      </c>
      <c r="H13" s="10">
        <v>87.9</v>
      </c>
      <c r="I13" s="14">
        <f t="shared" si="0"/>
        <v>78.59</v>
      </c>
      <c r="J13" s="15" t="s">
        <v>297</v>
      </c>
    </row>
    <row r="14" ht="19.95" customHeight="1" spans="1:10">
      <c r="A14" s="9">
        <v>10</v>
      </c>
      <c r="B14" s="9" t="s">
        <v>314</v>
      </c>
      <c r="C14" s="9" t="s">
        <v>315</v>
      </c>
      <c r="D14" s="10">
        <v>373</v>
      </c>
      <c r="E14" s="10">
        <v>88.4</v>
      </c>
      <c r="F14" s="10">
        <v>79.6</v>
      </c>
      <c r="G14" s="10">
        <v>87.8</v>
      </c>
      <c r="H14" s="10">
        <v>87.22</v>
      </c>
      <c r="I14" s="14">
        <f t="shared" si="0"/>
        <v>78.386</v>
      </c>
      <c r="J14" s="15" t="s">
        <v>297</v>
      </c>
    </row>
    <row r="15" ht="19.95" customHeight="1" spans="1:10">
      <c r="A15" s="9">
        <v>11</v>
      </c>
      <c r="B15" s="9" t="s">
        <v>316</v>
      </c>
      <c r="C15" s="9" t="s">
        <v>317</v>
      </c>
      <c r="D15" s="10">
        <v>368</v>
      </c>
      <c r="E15" s="10">
        <v>88</v>
      </c>
      <c r="F15" s="10">
        <v>88.4</v>
      </c>
      <c r="G15" s="10">
        <v>87.8</v>
      </c>
      <c r="H15" s="10">
        <v>87.94</v>
      </c>
      <c r="I15" s="14">
        <f t="shared" si="0"/>
        <v>77.902</v>
      </c>
      <c r="J15" s="15" t="s">
        <v>297</v>
      </c>
    </row>
    <row r="16" ht="19.95" customHeight="1" spans="1:10">
      <c r="A16" s="9">
        <v>12</v>
      </c>
      <c r="B16" s="9" t="s">
        <v>318</v>
      </c>
      <c r="C16" s="9" t="s">
        <v>319</v>
      </c>
      <c r="D16" s="10">
        <v>370</v>
      </c>
      <c r="E16" s="10">
        <v>88.6</v>
      </c>
      <c r="F16" s="10">
        <v>80.8</v>
      </c>
      <c r="G16" s="10">
        <v>86.2</v>
      </c>
      <c r="H16" s="10">
        <v>86.62</v>
      </c>
      <c r="I16" s="14">
        <f t="shared" si="0"/>
        <v>77.786</v>
      </c>
      <c r="J16" s="15" t="s">
        <v>297</v>
      </c>
    </row>
    <row r="17" ht="19.95" customHeight="1" spans="1:10">
      <c r="A17" s="9">
        <v>13</v>
      </c>
      <c r="B17" s="9" t="s">
        <v>320</v>
      </c>
      <c r="C17" s="9" t="s">
        <v>321</v>
      </c>
      <c r="D17" s="10">
        <v>377</v>
      </c>
      <c r="E17" s="10">
        <v>82.6</v>
      </c>
      <c r="F17" s="10">
        <v>85.4</v>
      </c>
      <c r="G17" s="10">
        <v>81.8</v>
      </c>
      <c r="H17" s="10">
        <v>82.48</v>
      </c>
      <c r="I17" s="14">
        <f t="shared" si="0"/>
        <v>77.524</v>
      </c>
      <c r="J17" s="15" t="s">
        <v>297</v>
      </c>
    </row>
    <row r="18" ht="19.95" customHeight="1" spans="1:10">
      <c r="A18" s="9">
        <v>14</v>
      </c>
      <c r="B18" s="9" t="s">
        <v>322</v>
      </c>
      <c r="C18" s="9" t="s">
        <v>323</v>
      </c>
      <c r="D18" s="10">
        <v>364</v>
      </c>
      <c r="E18" s="10">
        <v>84.8</v>
      </c>
      <c r="F18" s="10">
        <v>81</v>
      </c>
      <c r="G18" s="10">
        <v>87</v>
      </c>
      <c r="H18" s="10">
        <v>85.52</v>
      </c>
      <c r="I18" s="14">
        <f t="shared" si="0"/>
        <v>76.616</v>
      </c>
      <c r="J18" s="15" t="s">
        <v>297</v>
      </c>
    </row>
    <row r="19" ht="19.95" customHeight="1" spans="1:10">
      <c r="A19" s="9">
        <v>15</v>
      </c>
      <c r="B19" s="9" t="s">
        <v>324</v>
      </c>
      <c r="C19" s="9" t="s">
        <v>325</v>
      </c>
      <c r="D19" s="10">
        <v>379</v>
      </c>
      <c r="E19" s="10">
        <v>80.4</v>
      </c>
      <c r="F19" s="10">
        <v>75.6</v>
      </c>
      <c r="G19" s="10">
        <v>77.6</v>
      </c>
      <c r="H19" s="10">
        <v>78.52</v>
      </c>
      <c r="I19" s="14">
        <f t="shared" si="0"/>
        <v>76.616</v>
      </c>
      <c r="J19" s="15" t="s">
        <v>297</v>
      </c>
    </row>
    <row r="20" ht="19.95" customHeight="1" spans="1:10">
      <c r="A20" s="9">
        <v>16</v>
      </c>
      <c r="B20" s="9" t="s">
        <v>326</v>
      </c>
      <c r="C20" s="9" t="s">
        <v>327</v>
      </c>
      <c r="D20" s="10">
        <v>365</v>
      </c>
      <c r="E20" s="10">
        <v>85.8</v>
      </c>
      <c r="F20" s="10">
        <v>82.6</v>
      </c>
      <c r="G20" s="10">
        <v>84.6</v>
      </c>
      <c r="H20" s="10">
        <v>84.88</v>
      </c>
      <c r="I20" s="14">
        <f t="shared" si="0"/>
        <v>76.564</v>
      </c>
      <c r="J20" s="15" t="s">
        <v>297</v>
      </c>
    </row>
    <row r="21" ht="19.95" customHeight="1" spans="1:10">
      <c r="A21" s="9">
        <v>17</v>
      </c>
      <c r="B21" s="9" t="s">
        <v>328</v>
      </c>
      <c r="C21" s="9" t="s">
        <v>329</v>
      </c>
      <c r="D21" s="10">
        <v>358</v>
      </c>
      <c r="E21" s="10">
        <v>84.4</v>
      </c>
      <c r="F21" s="10">
        <v>82.2</v>
      </c>
      <c r="G21" s="10">
        <v>84.8</v>
      </c>
      <c r="H21" s="10">
        <v>84.38</v>
      </c>
      <c r="I21" s="14">
        <f t="shared" si="0"/>
        <v>75.434</v>
      </c>
      <c r="J21" s="15" t="s">
        <v>297</v>
      </c>
    </row>
    <row r="22" ht="19.95" customHeight="1" spans="1:10">
      <c r="A22" s="9">
        <v>18</v>
      </c>
      <c r="B22" s="9" t="s">
        <v>330</v>
      </c>
      <c r="C22" s="9" t="s">
        <v>331</v>
      </c>
      <c r="D22" s="10">
        <v>345</v>
      </c>
      <c r="E22" s="10">
        <v>86.2</v>
      </c>
      <c r="F22" s="10">
        <v>86.4</v>
      </c>
      <c r="G22" s="10">
        <v>86.2</v>
      </c>
      <c r="H22" s="10">
        <v>86.22</v>
      </c>
      <c r="I22" s="14">
        <f t="shared" si="0"/>
        <v>74.166</v>
      </c>
      <c r="J22" s="15" t="s">
        <v>297</v>
      </c>
    </row>
    <row r="23" ht="19.95" customHeight="1" spans="1:10">
      <c r="A23" s="9">
        <v>19</v>
      </c>
      <c r="B23" s="9" t="s">
        <v>332</v>
      </c>
      <c r="C23" s="9" t="s">
        <v>333</v>
      </c>
      <c r="D23" s="10">
        <v>348</v>
      </c>
      <c r="E23" s="10">
        <v>86</v>
      </c>
      <c r="F23" s="10">
        <v>81.4</v>
      </c>
      <c r="G23" s="10">
        <v>84.2</v>
      </c>
      <c r="H23" s="10">
        <v>84.64</v>
      </c>
      <c r="I23" s="14">
        <f t="shared" si="0"/>
        <v>74.112</v>
      </c>
      <c r="J23" s="15" t="s">
        <v>297</v>
      </c>
    </row>
    <row r="24" ht="19.95" customHeight="1" spans="1:10">
      <c r="A24" s="9">
        <v>20</v>
      </c>
      <c r="B24" s="9" t="s">
        <v>334</v>
      </c>
      <c r="C24" s="9" t="s">
        <v>335</v>
      </c>
      <c r="D24" s="10">
        <v>336</v>
      </c>
      <c r="E24" s="10">
        <v>88.6</v>
      </c>
      <c r="F24" s="10">
        <v>85.6</v>
      </c>
      <c r="G24" s="10">
        <v>90.8</v>
      </c>
      <c r="H24" s="10">
        <v>89.4</v>
      </c>
      <c r="I24" s="14">
        <f t="shared" si="0"/>
        <v>73.86</v>
      </c>
      <c r="J24" s="15" t="s">
        <v>297</v>
      </c>
    </row>
    <row r="25" ht="19.95" customHeight="1" spans="1:10">
      <c r="A25" s="9">
        <v>21</v>
      </c>
      <c r="B25" s="9" t="s">
        <v>336</v>
      </c>
      <c r="C25" s="9" t="s">
        <v>337</v>
      </c>
      <c r="D25" s="10">
        <v>345</v>
      </c>
      <c r="E25" s="10">
        <v>82.2</v>
      </c>
      <c r="F25" s="10">
        <v>79.8</v>
      </c>
      <c r="G25" s="10">
        <v>83.4</v>
      </c>
      <c r="H25" s="10">
        <v>82.56</v>
      </c>
      <c r="I25" s="14">
        <f t="shared" si="0"/>
        <v>73.068</v>
      </c>
      <c r="J25" s="15" t="s">
        <v>297</v>
      </c>
    </row>
    <row r="26" ht="19.95" customHeight="1" spans="1:10">
      <c r="A26" s="9">
        <v>22</v>
      </c>
      <c r="B26" s="9" t="s">
        <v>338</v>
      </c>
      <c r="C26" s="9" t="s">
        <v>339</v>
      </c>
      <c r="D26" s="10">
        <v>350</v>
      </c>
      <c r="E26" s="10">
        <v>76</v>
      </c>
      <c r="F26" s="10">
        <v>81.2</v>
      </c>
      <c r="G26" s="10">
        <v>78.6</v>
      </c>
      <c r="H26" s="10">
        <v>77.82</v>
      </c>
      <c r="I26" s="14">
        <f t="shared" si="0"/>
        <v>72.346</v>
      </c>
      <c r="J26" s="15" t="s">
        <v>297</v>
      </c>
    </row>
    <row r="27" ht="19.95" customHeight="1" spans="1:10">
      <c r="A27" s="9">
        <v>23</v>
      </c>
      <c r="B27" s="9" t="s">
        <v>340</v>
      </c>
      <c r="C27" s="9" t="s">
        <v>341</v>
      </c>
      <c r="D27" s="10">
        <v>336</v>
      </c>
      <c r="E27" s="10">
        <v>85</v>
      </c>
      <c r="F27" s="10">
        <v>83</v>
      </c>
      <c r="G27" s="10">
        <v>83.8</v>
      </c>
      <c r="H27" s="10">
        <v>84.2</v>
      </c>
      <c r="I27" s="14">
        <f t="shared" si="0"/>
        <v>72.3</v>
      </c>
      <c r="J27" s="15" t="s">
        <v>297</v>
      </c>
    </row>
    <row r="28" ht="19.95" customHeight="1" spans="1:10">
      <c r="A28" s="9">
        <v>24</v>
      </c>
      <c r="B28" s="9" t="s">
        <v>342</v>
      </c>
      <c r="C28" s="9" t="s">
        <v>343</v>
      </c>
      <c r="D28" s="10">
        <v>340</v>
      </c>
      <c r="E28" s="10">
        <v>81.2</v>
      </c>
      <c r="F28" s="10">
        <v>80.2</v>
      </c>
      <c r="G28" s="10">
        <v>83.4</v>
      </c>
      <c r="H28" s="10">
        <v>82.2</v>
      </c>
      <c r="I28" s="14">
        <f t="shared" si="0"/>
        <v>72.26</v>
      </c>
      <c r="J28" s="15" t="s">
        <v>297</v>
      </c>
    </row>
    <row r="29" ht="19.95" customHeight="1" spans="1:10">
      <c r="A29" s="9">
        <v>25</v>
      </c>
      <c r="B29" s="9" t="s">
        <v>344</v>
      </c>
      <c r="C29" s="9" t="s">
        <v>345</v>
      </c>
      <c r="D29" s="10">
        <v>331</v>
      </c>
      <c r="E29" s="10">
        <v>84.6</v>
      </c>
      <c r="F29" s="10">
        <v>80</v>
      </c>
      <c r="G29" s="10">
        <v>86.2</v>
      </c>
      <c r="H29" s="10">
        <v>84.94</v>
      </c>
      <c r="I29" s="14">
        <f t="shared" si="0"/>
        <v>71.822</v>
      </c>
      <c r="J29" s="15" t="s">
        <v>297</v>
      </c>
    </row>
    <row r="30" ht="19.95" customHeight="1" spans="1:10">
      <c r="A30" s="9">
        <v>26</v>
      </c>
      <c r="B30" s="9" t="s">
        <v>346</v>
      </c>
      <c r="C30" s="9" t="s">
        <v>347</v>
      </c>
      <c r="D30" s="10">
        <v>339</v>
      </c>
      <c r="E30" s="10">
        <v>80.6</v>
      </c>
      <c r="F30" s="10">
        <v>75.2</v>
      </c>
      <c r="G30" s="10">
        <v>80.4</v>
      </c>
      <c r="H30" s="10">
        <v>79.96</v>
      </c>
      <c r="I30" s="14">
        <f t="shared" si="0"/>
        <v>71.448</v>
      </c>
      <c r="J30" s="15" t="s">
        <v>297</v>
      </c>
    </row>
    <row r="31" ht="19.95" customHeight="1" spans="1:10">
      <c r="A31" s="9">
        <v>27</v>
      </c>
      <c r="B31" s="9" t="s">
        <v>348</v>
      </c>
      <c r="C31" s="9" t="s">
        <v>349</v>
      </c>
      <c r="D31" s="10">
        <v>327</v>
      </c>
      <c r="E31" s="10">
        <v>83.4</v>
      </c>
      <c r="F31" s="10">
        <v>85.4</v>
      </c>
      <c r="G31" s="10">
        <v>84.6</v>
      </c>
      <c r="H31" s="10">
        <v>84.2</v>
      </c>
      <c r="I31" s="14">
        <f t="shared" si="0"/>
        <v>71.04</v>
      </c>
      <c r="J31" s="15" t="s">
        <v>297</v>
      </c>
    </row>
    <row r="32" ht="19.95" customHeight="1" spans="1:10">
      <c r="A32" s="9">
        <v>28</v>
      </c>
      <c r="B32" s="9" t="s">
        <v>350</v>
      </c>
      <c r="C32" s="9" t="s">
        <v>351</v>
      </c>
      <c r="D32" s="10">
        <v>322</v>
      </c>
      <c r="E32" s="10">
        <v>82.6</v>
      </c>
      <c r="F32" s="10">
        <v>78.8</v>
      </c>
      <c r="G32" s="10">
        <v>84.4</v>
      </c>
      <c r="H32" s="10">
        <v>83.12</v>
      </c>
      <c r="I32" s="14">
        <f t="shared" si="0"/>
        <v>70.016</v>
      </c>
      <c r="J32" s="15" t="s">
        <v>297</v>
      </c>
    </row>
    <row r="33" ht="19.95" customHeight="1" spans="1:10">
      <c r="A33" s="9">
        <v>29</v>
      </c>
      <c r="B33" s="9" t="s">
        <v>352</v>
      </c>
      <c r="C33" s="9" t="s">
        <v>353</v>
      </c>
      <c r="D33" s="10">
        <v>321</v>
      </c>
      <c r="E33" s="10">
        <v>80</v>
      </c>
      <c r="F33" s="10">
        <v>75</v>
      </c>
      <c r="G33" s="10">
        <v>81</v>
      </c>
      <c r="H33" s="10">
        <v>80</v>
      </c>
      <c r="I33" s="14">
        <f t="shared" si="0"/>
        <v>68.94</v>
      </c>
      <c r="J33" s="15" t="s">
        <v>297</v>
      </c>
    </row>
    <row r="34" ht="19.95" customHeight="1" spans="1:10">
      <c r="A34" s="9">
        <v>30</v>
      </c>
      <c r="B34" s="9" t="s">
        <v>354</v>
      </c>
      <c r="C34" s="9" t="s">
        <v>355</v>
      </c>
      <c r="D34" s="10">
        <v>314</v>
      </c>
      <c r="E34" s="10">
        <v>81.8</v>
      </c>
      <c r="F34" s="10">
        <v>83.6</v>
      </c>
      <c r="G34" s="10">
        <v>83.2</v>
      </c>
      <c r="H34" s="10">
        <v>82.68</v>
      </c>
      <c r="I34" s="14">
        <f t="shared" ref="I34:I46" si="1">D34/5*0.7+H34*0.3</f>
        <v>68.764</v>
      </c>
      <c r="J34" s="15" t="s">
        <v>297</v>
      </c>
    </row>
    <row r="35" ht="19.95" customHeight="1" spans="1:10">
      <c r="A35" s="9">
        <v>31</v>
      </c>
      <c r="B35" s="9" t="s">
        <v>356</v>
      </c>
      <c r="C35" s="9" t="s">
        <v>357</v>
      </c>
      <c r="D35" s="10">
        <v>312</v>
      </c>
      <c r="E35" s="10">
        <v>83</v>
      </c>
      <c r="F35" s="10">
        <v>81.2</v>
      </c>
      <c r="G35" s="10">
        <v>82.2</v>
      </c>
      <c r="H35" s="10">
        <v>82.42</v>
      </c>
      <c r="I35" s="14">
        <f t="shared" si="1"/>
        <v>68.406</v>
      </c>
      <c r="J35" s="15" t="s">
        <v>297</v>
      </c>
    </row>
    <row r="36" ht="19.95" customHeight="1" spans="1:10">
      <c r="A36" s="9">
        <v>32</v>
      </c>
      <c r="B36" s="9" t="s">
        <v>358</v>
      </c>
      <c r="C36" s="9" t="s">
        <v>359</v>
      </c>
      <c r="D36" s="10">
        <v>317</v>
      </c>
      <c r="E36" s="10">
        <v>79.6</v>
      </c>
      <c r="F36" s="10">
        <v>76.6</v>
      </c>
      <c r="G36" s="10">
        <v>81</v>
      </c>
      <c r="H36" s="10">
        <v>80</v>
      </c>
      <c r="I36" s="14">
        <f t="shared" si="1"/>
        <v>68.38</v>
      </c>
      <c r="J36" s="15" t="s">
        <v>297</v>
      </c>
    </row>
    <row r="37" ht="19.95" customHeight="1" spans="1:10">
      <c r="A37" s="9">
        <v>33</v>
      </c>
      <c r="B37" s="9" t="s">
        <v>360</v>
      </c>
      <c r="C37" s="9" t="s">
        <v>361</v>
      </c>
      <c r="D37" s="10">
        <v>311</v>
      </c>
      <c r="E37" s="10">
        <v>81.2</v>
      </c>
      <c r="F37" s="10">
        <v>76.2</v>
      </c>
      <c r="G37" s="10">
        <v>80.8</v>
      </c>
      <c r="H37" s="10">
        <v>80.5</v>
      </c>
      <c r="I37" s="14">
        <f t="shared" si="1"/>
        <v>67.69</v>
      </c>
      <c r="J37" s="15" t="s">
        <v>297</v>
      </c>
    </row>
    <row r="38" ht="19.95" customHeight="1" spans="1:10">
      <c r="A38" s="9">
        <v>34</v>
      </c>
      <c r="B38" s="9" t="s">
        <v>362</v>
      </c>
      <c r="C38" s="9" t="s">
        <v>363</v>
      </c>
      <c r="D38" s="10">
        <v>316</v>
      </c>
      <c r="E38" s="10">
        <v>76.8</v>
      </c>
      <c r="F38" s="10">
        <v>81.4</v>
      </c>
      <c r="G38" s="10">
        <v>75.8</v>
      </c>
      <c r="H38" s="10">
        <v>76.76</v>
      </c>
      <c r="I38" s="14">
        <f t="shared" si="1"/>
        <v>67.268</v>
      </c>
      <c r="J38" s="15" t="s">
        <v>60</v>
      </c>
    </row>
    <row r="39" ht="19.95" customHeight="1" spans="1:10">
      <c r="A39" s="9">
        <v>35</v>
      </c>
      <c r="B39" s="9" t="s">
        <v>364</v>
      </c>
      <c r="C39" s="9" t="s">
        <v>365</v>
      </c>
      <c r="D39" s="10">
        <v>320</v>
      </c>
      <c r="E39" s="10">
        <v>74.6</v>
      </c>
      <c r="F39" s="10">
        <v>73.4</v>
      </c>
      <c r="G39" s="10">
        <v>73</v>
      </c>
      <c r="H39" s="10">
        <v>73.68</v>
      </c>
      <c r="I39" s="14">
        <f t="shared" si="1"/>
        <v>66.904</v>
      </c>
      <c r="J39" s="15" t="s">
        <v>60</v>
      </c>
    </row>
    <row r="40" ht="19.95" customHeight="1" spans="1:10">
      <c r="A40" s="9">
        <v>36</v>
      </c>
      <c r="B40" s="9" t="s">
        <v>366</v>
      </c>
      <c r="C40" s="9" t="s">
        <v>367</v>
      </c>
      <c r="D40" s="10">
        <v>301</v>
      </c>
      <c r="E40" s="10">
        <v>80.8</v>
      </c>
      <c r="F40" s="10">
        <v>77.2</v>
      </c>
      <c r="G40" s="10">
        <v>81.6</v>
      </c>
      <c r="H40" s="10">
        <v>80.84</v>
      </c>
      <c r="I40" s="14">
        <f t="shared" si="1"/>
        <v>66.392</v>
      </c>
      <c r="J40" s="15" t="s">
        <v>60</v>
      </c>
    </row>
    <row r="41" ht="19.95" customHeight="1" spans="1:10">
      <c r="A41" s="9">
        <v>37</v>
      </c>
      <c r="B41" s="9" t="s">
        <v>368</v>
      </c>
      <c r="C41" s="9" t="s">
        <v>369</v>
      </c>
      <c r="D41" s="10">
        <v>303</v>
      </c>
      <c r="E41" s="10">
        <v>79.6</v>
      </c>
      <c r="F41" s="10">
        <v>76.6</v>
      </c>
      <c r="G41" s="10">
        <v>80</v>
      </c>
      <c r="H41" s="10">
        <v>79.5</v>
      </c>
      <c r="I41" s="14">
        <f t="shared" si="1"/>
        <v>66.27</v>
      </c>
      <c r="J41" s="15" t="s">
        <v>60</v>
      </c>
    </row>
    <row r="42" ht="19.95" customHeight="1" spans="1:10">
      <c r="A42" s="9">
        <v>38</v>
      </c>
      <c r="B42" s="9" t="s">
        <v>370</v>
      </c>
      <c r="C42" s="9" t="s">
        <v>371</v>
      </c>
      <c r="D42" s="10">
        <v>301</v>
      </c>
      <c r="E42" s="10">
        <v>77.8</v>
      </c>
      <c r="F42" s="10">
        <v>81.4</v>
      </c>
      <c r="G42" s="10">
        <v>80.8</v>
      </c>
      <c r="H42" s="10">
        <v>79.66</v>
      </c>
      <c r="I42" s="14">
        <f t="shared" si="1"/>
        <v>66.038</v>
      </c>
      <c r="J42" s="15" t="s">
        <v>60</v>
      </c>
    </row>
    <row r="43" ht="19.95" customHeight="1" spans="1:10">
      <c r="A43" s="9">
        <v>39</v>
      </c>
      <c r="B43" s="9" t="s">
        <v>372</v>
      </c>
      <c r="C43" s="9" t="s">
        <v>373</v>
      </c>
      <c r="D43" s="10">
        <v>303</v>
      </c>
      <c r="E43" s="10">
        <v>79.4</v>
      </c>
      <c r="F43" s="10">
        <v>74.2</v>
      </c>
      <c r="G43" s="10">
        <v>75.6</v>
      </c>
      <c r="H43" s="10">
        <v>76.98</v>
      </c>
      <c r="I43" s="14">
        <f t="shared" si="1"/>
        <v>65.514</v>
      </c>
      <c r="J43" s="15" t="s">
        <v>60</v>
      </c>
    </row>
    <row r="44" ht="19.95" customHeight="1" spans="1:10">
      <c r="A44" s="9">
        <v>40</v>
      </c>
      <c r="B44" s="9" t="s">
        <v>374</v>
      </c>
      <c r="C44" s="9" t="s">
        <v>375</v>
      </c>
      <c r="D44" s="10">
        <v>306</v>
      </c>
      <c r="E44" s="10">
        <v>74.6</v>
      </c>
      <c r="F44" s="10">
        <v>72.8</v>
      </c>
      <c r="G44" s="10">
        <v>72.2</v>
      </c>
      <c r="H44" s="10">
        <v>73.22</v>
      </c>
      <c r="I44" s="14">
        <f t="shared" si="1"/>
        <v>64.806</v>
      </c>
      <c r="J44" s="15" t="s">
        <v>60</v>
      </c>
    </row>
    <row r="45" ht="19.95" customHeight="1" spans="1:10">
      <c r="A45" s="9">
        <v>41</v>
      </c>
      <c r="B45" s="9" t="s">
        <v>376</v>
      </c>
      <c r="C45" s="11" t="s">
        <v>377</v>
      </c>
      <c r="D45" s="12">
        <v>267</v>
      </c>
      <c r="E45" s="10">
        <v>86.8</v>
      </c>
      <c r="F45" s="10">
        <v>86.2</v>
      </c>
      <c r="G45" s="10">
        <v>86.4</v>
      </c>
      <c r="H45" s="10">
        <v>86.54</v>
      </c>
      <c r="I45" s="14">
        <f t="shared" si="1"/>
        <v>63.342</v>
      </c>
      <c r="J45" s="16" t="s">
        <v>378</v>
      </c>
    </row>
  </sheetData>
  <mergeCells count="3">
    <mergeCell ref="A1:J1"/>
    <mergeCell ref="A2:J2"/>
    <mergeCell ref="A3:J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机械工程</vt:lpstr>
      <vt:lpstr>机械</vt:lpstr>
      <vt:lpstr>机械非全</vt:lpstr>
      <vt:lpstr>安全科学与工程</vt:lpstr>
      <vt:lpstr>资源环境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2017-03-17T07:15:00Z</dcterms:created>
  <dcterms:modified xsi:type="dcterms:W3CDTF">2021-03-31T00:31:17Z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C83BD2DB87C144968DD878E9DC5EB7D0</vt:lpwstr>
  </property>
</Properties>
</file>